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Кл.БП-ВВС-ТР доп." sheetId="29" r:id="rId1"/>
    <sheet name="АСП-ВВС-ТР доп." sheetId="31" r:id="rId2"/>
    <sheet name="1.Кл.БП-КЛП-ТР изм." sheetId="26" r:id="rId3"/>
    <sheet name="3.АСП-КЛП-ТР изм." sheetId="27" r:id="rId4"/>
    <sheet name="АСП-ВВС-ТР изм." sheetId="23" r:id="rId5"/>
    <sheet name="4.Инж.БП-КЛП-ТР изм." sheetId="28" r:id="rId6"/>
    <sheet name="Кл.БП-Ком.-МО-ТР изм." sheetId="25" r:id="rId7"/>
  </sheets>
  <externalReferences>
    <externalReference r:id="rId8"/>
  </externalReferences>
  <definedNames>
    <definedName name="_xlnm.Print_Area" localSheetId="3">'3.АСП-КЛП-ТР изм.'!$A$1:$X$24</definedName>
    <definedName name="_xlnm.Print_Area" localSheetId="5">'4.Инж.БП-КЛП-ТР изм.'!$A$1:$Y$18</definedName>
    <definedName name="_xlnm.Print_Area" localSheetId="1">'АСП-ВВС-ТР доп.'!$A$1:$Y$14</definedName>
    <definedName name="_xlnm.Print_Area" localSheetId="4">'АСП-ВВС-ТР изм.'!$A$1:$Y$54</definedName>
    <definedName name="_xlnm.Print_Area" localSheetId="6">'Кл.БП-Ком.-МО-ТР изм.'!$A$1:$Y$25</definedName>
    <definedName name="_xlnm.Print_Titles" localSheetId="2">'1.Кл.БП-КЛП-ТР изм.'!$A:$G,'1.Кл.БП-КЛП-ТР изм.'!$1:$7</definedName>
    <definedName name="_xlnm.Print_Titles" localSheetId="3">'3.АСП-КЛП-ТР изм.'!$1:$7</definedName>
    <definedName name="_xlnm.Print_Titles" localSheetId="5">'4.Инж.БП-КЛП-ТР изм.'!$1:$7</definedName>
    <definedName name="_xlnm.Print_Titles" localSheetId="1">'АСП-ВВС-ТР доп.'!$A:$K,'АСП-ВВС-ТР доп.'!$1:$3</definedName>
    <definedName name="_xlnm.Print_Titles" localSheetId="4">'АСП-ВВС-ТР изм.'!$A:$G,'АСП-ВВС-ТР изм.'!$1:$3</definedName>
    <definedName name="_xlnm.Print_Titles" localSheetId="0">'Кл.БП-ВВС-ТР доп.'!$A:$G,'Кл.БП-ВВС-ТР доп.'!$2:$4</definedName>
    <definedName name="_xlnm.Print_Titles" localSheetId="6">'Кл.БП-Ком.-МО-ТР изм.'!$A:$G,'Кл.БП-Ком.-МО-ТР изм.'!$1:$7</definedName>
    <definedName name="БПка_мини" localSheetId="2">#REF!</definedName>
    <definedName name="БПка_мини" localSheetId="3">#REF!</definedName>
    <definedName name="БПка_мини" localSheetId="5">#REF!</definedName>
    <definedName name="БПка_мини" localSheetId="6">#REF!</definedName>
    <definedName name="БПка_мини">#REF!</definedName>
    <definedName name="Наличност" localSheetId="2">#REF!</definedName>
    <definedName name="Наличност" localSheetId="3">#REF!</definedName>
    <definedName name="Наличност" localSheetId="5">#REF!</definedName>
    <definedName name="Наличност" localSheetId="6">#REF!</definedName>
    <definedName name="Наличност">#REF!</definedName>
    <definedName name="Разход" localSheetId="2">#REF!</definedName>
    <definedName name="Разход" localSheetId="3">#REF!</definedName>
    <definedName name="Разход" localSheetId="5">#REF!</definedName>
    <definedName name="Разход" localSheetId="6">#REF!</definedName>
    <definedName name="Разход">#REF!</definedName>
  </definedNames>
  <calcPr calcId="152511"/>
</workbook>
</file>

<file path=xl/calcChain.xml><?xml version="1.0" encoding="utf-8"?>
<calcChain xmlns="http://schemas.openxmlformats.org/spreadsheetml/2006/main">
  <c r="Q14" i="31" l="1"/>
  <c r="Q14" i="29"/>
  <c r="P14" i="29"/>
  <c r="P12" i="29" l="1"/>
  <c r="P14" i="31"/>
  <c r="P11" i="31"/>
  <c r="P12" i="31"/>
  <c r="P13" i="31"/>
  <c r="P10" i="31"/>
  <c r="Q10" i="31" l="1"/>
  <c r="Q13" i="29"/>
  <c r="Q13" i="31"/>
  <c r="AI79" i="26" l="1"/>
  <c r="AG79" i="26"/>
  <c r="AR79" i="26"/>
  <c r="AW79" i="26"/>
  <c r="AV79" i="26"/>
  <c r="AT79" i="26"/>
  <c r="AS79" i="26"/>
  <c r="AU79" i="26"/>
  <c r="AI76" i="26" l="1"/>
  <c r="AF76" i="26"/>
  <c r="AT73" i="26"/>
  <c r="AR73" i="26"/>
  <c r="AI73" i="26"/>
  <c r="AG73" i="26"/>
  <c r="AS73" i="26" s="1"/>
  <c r="AF73" i="26"/>
  <c r="AT78" i="26"/>
  <c r="AS78" i="26"/>
  <c r="AR78" i="26"/>
  <c r="AI78" i="26"/>
  <c r="AT75" i="26"/>
  <c r="AS75" i="26"/>
  <c r="AR75" i="26"/>
  <c r="AI75" i="26"/>
  <c r="V20" i="25"/>
  <c r="P20" i="25"/>
  <c r="O20" i="25"/>
  <c r="Q20" i="25" s="1"/>
  <c r="K20" i="25"/>
  <c r="V13" i="25"/>
  <c r="P13" i="25"/>
  <c r="O13" i="25"/>
  <c r="Q13" i="25" s="1"/>
  <c r="K13" i="25"/>
  <c r="AU73" i="26" l="1"/>
  <c r="AU78" i="26"/>
  <c r="AW78" i="26"/>
  <c r="AV78" i="26"/>
  <c r="AU75" i="26"/>
  <c r="AW75" i="26" s="1"/>
  <c r="AV75" i="26" l="1"/>
  <c r="V18" i="25" l="1"/>
  <c r="O18" i="25"/>
  <c r="P18" i="25" s="1"/>
  <c r="K18" i="25"/>
  <c r="V17" i="25"/>
  <c r="O17" i="25"/>
  <c r="Q17" i="25" s="1"/>
  <c r="K17" i="25"/>
  <c r="O16" i="25"/>
  <c r="Q16" i="25" s="1"/>
  <c r="K16" i="25"/>
  <c r="O15" i="25"/>
  <c r="P15" i="25" s="1"/>
  <c r="K15" i="25"/>
  <c r="O14" i="25"/>
  <c r="P14" i="25" s="1"/>
  <c r="K14" i="25"/>
  <c r="P16" i="25" l="1"/>
  <c r="P17" i="25"/>
  <c r="Q14" i="25"/>
  <c r="Q15" i="25"/>
  <c r="Q18" i="25"/>
  <c r="N46" i="23"/>
  <c r="M46" i="23"/>
  <c r="L46" i="23"/>
  <c r="N45" i="23"/>
  <c r="M45" i="23"/>
  <c r="L45" i="23"/>
  <c r="N44" i="23"/>
  <c r="M44" i="23"/>
  <c r="L44" i="23"/>
  <c r="N54" i="23"/>
  <c r="M54" i="23"/>
  <c r="L54" i="23"/>
  <c r="N53" i="23"/>
  <c r="M53" i="23"/>
  <c r="L53" i="23"/>
  <c r="N52" i="23"/>
  <c r="M52" i="23"/>
  <c r="L52" i="23"/>
  <c r="N38" i="23"/>
  <c r="M38" i="23"/>
  <c r="L38" i="23"/>
  <c r="U12" i="23"/>
  <c r="O52" i="23" l="1"/>
  <c r="O54" i="23"/>
  <c r="Q54" i="23" s="1"/>
  <c r="O45" i="23"/>
  <c r="O38" i="23"/>
  <c r="Q38" i="23" s="1"/>
  <c r="O53" i="23"/>
  <c r="Q53" i="23" s="1"/>
  <c r="O44" i="23"/>
  <c r="P44" i="23" s="1"/>
  <c r="O46" i="23"/>
  <c r="Q46" i="23" s="1"/>
  <c r="Q45" i="23"/>
  <c r="P45" i="23"/>
  <c r="Q44" i="23"/>
  <c r="P53" i="23"/>
  <c r="Q52" i="23"/>
  <c r="P52" i="23"/>
  <c r="P54" i="23"/>
  <c r="P38" i="23" l="1"/>
  <c r="P46" i="23"/>
  <c r="N30" i="23" l="1"/>
  <c r="M30" i="23"/>
  <c r="L30" i="23"/>
  <c r="N29" i="23"/>
  <c r="M29" i="23"/>
  <c r="L29" i="23"/>
  <c r="O29" i="23" s="1"/>
  <c r="N28" i="23"/>
  <c r="M28" i="23"/>
  <c r="L28" i="23"/>
  <c r="N27" i="23"/>
  <c r="M27" i="23"/>
  <c r="L27" i="23"/>
  <c r="O27" i="23" s="1"/>
  <c r="N26" i="23"/>
  <c r="M26" i="23"/>
  <c r="L26" i="23"/>
  <c r="N25" i="23"/>
  <c r="M25" i="23"/>
  <c r="L25" i="23"/>
  <c r="O25" i="23" s="1"/>
  <c r="N24" i="23"/>
  <c r="M24" i="23"/>
  <c r="L24" i="23"/>
  <c r="N23" i="23"/>
  <c r="M23" i="23"/>
  <c r="L23" i="23"/>
  <c r="O23" i="23" s="1"/>
  <c r="N22" i="23"/>
  <c r="M22" i="23"/>
  <c r="L22" i="23"/>
  <c r="O22" i="23" l="1"/>
  <c r="O24" i="23"/>
  <c r="P24" i="23" s="1"/>
  <c r="O26" i="23"/>
  <c r="O28" i="23"/>
  <c r="P28" i="23" s="1"/>
  <c r="O30" i="23"/>
  <c r="Q23" i="23"/>
  <c r="P23" i="23"/>
  <c r="Q25" i="23"/>
  <c r="P25" i="23"/>
  <c r="Q27" i="23"/>
  <c r="P27" i="23"/>
  <c r="Q29" i="23"/>
  <c r="P29" i="23"/>
  <c r="Q22" i="23"/>
  <c r="P22" i="23"/>
  <c r="Q24" i="23"/>
  <c r="Q26" i="23"/>
  <c r="P26" i="23"/>
  <c r="Q30" i="23"/>
  <c r="P30" i="23"/>
  <c r="Q28" i="23" l="1"/>
  <c r="W34" i="23" l="1"/>
  <c r="V34" i="23"/>
  <c r="N34" i="23"/>
  <c r="M34" i="23"/>
  <c r="L34" i="23"/>
  <c r="O34" i="23" l="1"/>
  <c r="Q34" i="23" s="1"/>
  <c r="P34" i="23"/>
  <c r="N13" i="29" l="1"/>
  <c r="M13" i="29"/>
  <c r="L13" i="29"/>
  <c r="N12" i="29"/>
  <c r="M12" i="29"/>
  <c r="L12" i="29"/>
  <c r="O12" i="29" s="1"/>
  <c r="N11" i="29"/>
  <c r="M11" i="29"/>
  <c r="L11" i="29"/>
  <c r="K11" i="31"/>
  <c r="K12" i="31"/>
  <c r="K13" i="31"/>
  <c r="K10" i="31"/>
  <c r="N13" i="31"/>
  <c r="M13" i="31"/>
  <c r="L13" i="31"/>
  <c r="N12" i="31"/>
  <c r="M12" i="31"/>
  <c r="L12" i="31"/>
  <c r="N11" i="31"/>
  <c r="M11" i="31"/>
  <c r="L11" i="31"/>
  <c r="N10" i="31"/>
  <c r="M10" i="31"/>
  <c r="L10" i="31"/>
  <c r="O11" i="31" l="1"/>
  <c r="O11" i="29"/>
  <c r="Q11" i="29" s="1"/>
  <c r="O13" i="29"/>
  <c r="Q12" i="29"/>
  <c r="O10" i="31"/>
  <c r="O12" i="31"/>
  <c r="Q12" i="31" s="1"/>
  <c r="O13" i="31"/>
  <c r="Q11" i="31"/>
  <c r="H18" i="28" l="1"/>
  <c r="N17" i="28"/>
  <c r="N18" i="28" s="1"/>
  <c r="M17" i="28"/>
  <c r="M18" i="28" s="1"/>
  <c r="L17" i="28"/>
  <c r="K17" i="28"/>
  <c r="K18" i="28" s="1"/>
  <c r="H15" i="28"/>
  <c r="N14" i="28"/>
  <c r="N15" i="28" s="1"/>
  <c r="M14" i="28"/>
  <c r="M15" i="28" s="1"/>
  <c r="L14" i="28"/>
  <c r="L15" i="28" s="1"/>
  <c r="K14" i="28"/>
  <c r="K15" i="28" s="1"/>
  <c r="G24" i="27"/>
  <c r="K23" i="27"/>
  <c r="K24" i="27" s="1"/>
  <c r="J23" i="27"/>
  <c r="J24" i="27" s="1"/>
  <c r="N24" i="27" s="1"/>
  <c r="G22" i="27"/>
  <c r="K21" i="27"/>
  <c r="K22" i="27" s="1"/>
  <c r="J21" i="27"/>
  <c r="J22" i="27" s="1"/>
  <c r="N22" i="27" s="1"/>
  <c r="G19" i="27"/>
  <c r="K18" i="27"/>
  <c r="K19" i="27" s="1"/>
  <c r="J18" i="27"/>
  <c r="J19" i="27" s="1"/>
  <c r="N19" i="27" s="1"/>
  <c r="G17" i="27"/>
  <c r="K16" i="27"/>
  <c r="K17" i="27" s="1"/>
  <c r="J16" i="27"/>
  <c r="J17" i="27" s="1"/>
  <c r="N17" i="27" s="1"/>
  <c r="O17" i="28" l="1"/>
  <c r="O18" i="28"/>
  <c r="Q17" i="28"/>
  <c r="Q18" i="28" s="1"/>
  <c r="P17" i="28"/>
  <c r="P18" i="28" s="1"/>
  <c r="O14" i="28"/>
  <c r="L18" i="28"/>
  <c r="O17" i="27"/>
  <c r="P17" i="27"/>
  <c r="O22" i="27"/>
  <c r="P22" i="27"/>
  <c r="P19" i="27"/>
  <c r="O19" i="27"/>
  <c r="P24" i="27"/>
  <c r="O24" i="27"/>
  <c r="N16" i="27"/>
  <c r="N21" i="27"/>
  <c r="N18" i="27"/>
  <c r="N23" i="27"/>
  <c r="P14" i="28" l="1"/>
  <c r="P15" i="28" s="1"/>
  <c r="O15" i="28"/>
  <c r="Q14" i="28"/>
  <c r="Q15" i="28" s="1"/>
  <c r="P23" i="27"/>
  <c r="O23" i="27"/>
  <c r="O21" i="27"/>
  <c r="P21" i="27"/>
  <c r="P18" i="27"/>
  <c r="O18" i="27"/>
  <c r="O16" i="27"/>
  <c r="P16" i="27"/>
  <c r="AT91" i="26" l="1"/>
  <c r="AS91" i="26"/>
  <c r="X91" i="26"/>
  <c r="AR91" i="26" s="1"/>
  <c r="AT90" i="26"/>
  <c r="AS90" i="26"/>
  <c r="AR90" i="26"/>
  <c r="AA90" i="26"/>
  <c r="AT89" i="26"/>
  <c r="AS89" i="26"/>
  <c r="AR89" i="26"/>
  <c r="AA89" i="26"/>
  <c r="AA91" i="26" s="1"/>
  <c r="AT87" i="26"/>
  <c r="AS87" i="26"/>
  <c r="X87" i="26"/>
  <c r="AR87" i="26" s="1"/>
  <c r="AU87" i="26" s="1"/>
  <c r="AT86" i="26"/>
  <c r="AS86" i="26"/>
  <c r="AR86" i="26"/>
  <c r="AA86" i="26"/>
  <c r="AT85" i="26"/>
  <c r="AS85" i="26"/>
  <c r="AR85" i="26"/>
  <c r="AA85" i="26"/>
  <c r="AA87" i="26" s="1"/>
  <c r="AT83" i="26"/>
  <c r="AS83" i="26"/>
  <c r="AF83" i="26"/>
  <c r="AR83" i="26" s="1"/>
  <c r="AT82" i="26"/>
  <c r="AS82" i="26"/>
  <c r="AR82" i="26"/>
  <c r="AI82" i="26"/>
  <c r="AT81" i="26"/>
  <c r="AS81" i="26"/>
  <c r="AR81" i="26"/>
  <c r="AI81" i="26"/>
  <c r="AT76" i="26"/>
  <c r="AG76" i="26"/>
  <c r="AS76" i="26" s="1"/>
  <c r="AR76" i="26"/>
  <c r="AT72" i="26"/>
  <c r="AS72" i="26"/>
  <c r="AR72" i="26"/>
  <c r="AI72" i="26"/>
  <c r="AS70" i="26"/>
  <c r="AR70" i="26"/>
  <c r="N70" i="26"/>
  <c r="O70" i="26" s="1"/>
  <c r="AT69" i="26"/>
  <c r="AS69" i="26"/>
  <c r="AR69" i="26"/>
  <c r="O69" i="26"/>
  <c r="AT68" i="26"/>
  <c r="AS68" i="26"/>
  <c r="AR68" i="26"/>
  <c r="O68" i="26"/>
  <c r="AT67" i="26"/>
  <c r="AS67" i="26"/>
  <c r="AR67" i="26"/>
  <c r="O67" i="26"/>
  <c r="AT66" i="26"/>
  <c r="AS66" i="26"/>
  <c r="AR66" i="26"/>
  <c r="O66" i="26"/>
  <c r="AS64" i="26"/>
  <c r="AR64" i="26"/>
  <c r="N64" i="26"/>
  <c r="O64" i="26" s="1"/>
  <c r="AT63" i="26"/>
  <c r="AS63" i="26"/>
  <c r="AR63" i="26"/>
  <c r="O63" i="26"/>
  <c r="AT62" i="26"/>
  <c r="AS62" i="26"/>
  <c r="AR62" i="26"/>
  <c r="O62" i="26"/>
  <c r="AT61" i="26"/>
  <c r="AS61" i="26"/>
  <c r="AR61" i="26"/>
  <c r="O61" i="26"/>
  <c r="AT60" i="26"/>
  <c r="AS60" i="26"/>
  <c r="AR60" i="26"/>
  <c r="O60" i="26"/>
  <c r="AT58" i="26"/>
  <c r="AS58" i="26"/>
  <c r="L58" i="26"/>
  <c r="O58" i="26" s="1"/>
  <c r="AT57" i="26"/>
  <c r="AS57" i="26"/>
  <c r="AR57" i="26"/>
  <c r="O57" i="26"/>
  <c r="AT56" i="26"/>
  <c r="AS56" i="26"/>
  <c r="AR56" i="26"/>
  <c r="O56" i="26"/>
  <c r="AT54" i="26"/>
  <c r="AS54" i="26"/>
  <c r="L54" i="26"/>
  <c r="O54" i="26" s="1"/>
  <c r="AT53" i="26"/>
  <c r="AS53" i="26"/>
  <c r="AR53" i="26"/>
  <c r="O53" i="26"/>
  <c r="AT52" i="26"/>
  <c r="AS52" i="26"/>
  <c r="AR52" i="26"/>
  <c r="O52" i="26"/>
  <c r="AT50" i="26"/>
  <c r="AC50" i="26"/>
  <c r="AS50" i="26" s="1"/>
  <c r="AB50" i="26"/>
  <c r="AR50" i="26" s="1"/>
  <c r="AT49" i="26"/>
  <c r="AS49" i="26"/>
  <c r="AR49" i="26"/>
  <c r="AE49" i="26"/>
  <c r="AT48" i="26"/>
  <c r="AS48" i="26"/>
  <c r="AR48" i="26"/>
  <c r="AE48" i="26"/>
  <c r="AT47" i="26"/>
  <c r="AS47" i="26"/>
  <c r="AR47" i="26"/>
  <c r="AE47" i="26"/>
  <c r="AT46" i="26"/>
  <c r="AS46" i="26"/>
  <c r="AR46" i="26"/>
  <c r="AE46" i="26"/>
  <c r="AT45" i="26"/>
  <c r="AS45" i="26"/>
  <c r="AR45" i="26"/>
  <c r="AE45" i="26"/>
  <c r="AE50" i="26" s="1"/>
  <c r="AT43" i="26"/>
  <c r="AC43" i="26"/>
  <c r="AS43" i="26" s="1"/>
  <c r="AB43" i="26"/>
  <c r="AR43" i="26" s="1"/>
  <c r="AT42" i="26"/>
  <c r="AS42" i="26"/>
  <c r="AR42" i="26"/>
  <c r="AE42" i="26"/>
  <c r="AT41" i="26"/>
  <c r="AS41" i="26"/>
  <c r="AR41" i="26"/>
  <c r="AE41" i="26"/>
  <c r="AT40" i="26"/>
  <c r="AS40" i="26"/>
  <c r="AR40" i="26"/>
  <c r="AE40" i="26"/>
  <c r="AT39" i="26"/>
  <c r="AS39" i="26"/>
  <c r="AR39" i="26"/>
  <c r="AE39" i="26"/>
  <c r="AT37" i="26"/>
  <c r="AC37" i="26"/>
  <c r="AS37" i="26" s="1"/>
  <c r="AB37" i="26"/>
  <c r="AR37" i="26" s="1"/>
  <c r="AT36" i="26"/>
  <c r="AS36" i="26"/>
  <c r="AR36" i="26"/>
  <c r="AE36" i="26"/>
  <c r="AT35" i="26"/>
  <c r="AS35" i="26"/>
  <c r="AR35" i="26"/>
  <c r="AE35" i="26"/>
  <c r="AT34" i="26"/>
  <c r="AS34" i="26"/>
  <c r="AR34" i="26"/>
  <c r="AE34" i="26"/>
  <c r="AT33" i="26"/>
  <c r="AS33" i="26"/>
  <c r="AR33" i="26"/>
  <c r="AE33" i="26"/>
  <c r="AE37" i="26" s="1"/>
  <c r="AT31" i="26"/>
  <c r="AC31" i="26"/>
  <c r="AS31" i="26" s="1"/>
  <c r="AB31" i="26"/>
  <c r="AR31" i="26" s="1"/>
  <c r="AT30" i="26"/>
  <c r="AS30" i="26"/>
  <c r="AR30" i="26"/>
  <c r="AE30" i="26"/>
  <c r="AT29" i="26"/>
  <c r="AS29" i="26"/>
  <c r="AR29" i="26"/>
  <c r="AE29" i="26"/>
  <c r="AT28" i="26"/>
  <c r="AS28" i="26"/>
  <c r="AR28" i="26"/>
  <c r="AE28" i="26"/>
  <c r="AT27" i="26"/>
  <c r="AS27" i="26"/>
  <c r="AR27" i="26"/>
  <c r="AE27" i="26"/>
  <c r="AE31" i="26" s="1"/>
  <c r="AT25" i="26"/>
  <c r="AR25" i="26"/>
  <c r="AK25" i="26"/>
  <c r="AS25" i="26" s="1"/>
  <c r="AT24" i="26"/>
  <c r="AS24" i="26"/>
  <c r="AR24" i="26"/>
  <c r="AM24" i="26"/>
  <c r="AT23" i="26"/>
  <c r="AS23" i="26"/>
  <c r="AR23" i="26"/>
  <c r="AM23" i="26"/>
  <c r="AM25" i="26" s="1"/>
  <c r="AT21" i="26"/>
  <c r="AR21" i="26"/>
  <c r="AK21" i="26"/>
  <c r="AS21" i="26" s="1"/>
  <c r="AT20" i="26"/>
  <c r="AS20" i="26"/>
  <c r="AR20" i="26"/>
  <c r="AM20" i="26"/>
  <c r="AM21" i="26" s="1"/>
  <c r="AT18" i="26"/>
  <c r="AS18" i="26"/>
  <c r="AJ18" i="26"/>
  <c r="AR18" i="26" s="1"/>
  <c r="AT17" i="26"/>
  <c r="AS17" i="26"/>
  <c r="AR17" i="26"/>
  <c r="AM17" i="26"/>
  <c r="AM18" i="26" s="1"/>
  <c r="AT15" i="26"/>
  <c r="AS15" i="26"/>
  <c r="AJ15" i="26"/>
  <c r="AR15" i="26" s="1"/>
  <c r="AT14" i="26"/>
  <c r="AS14" i="26"/>
  <c r="AR14" i="26"/>
  <c r="AM14" i="26"/>
  <c r="AM15" i="26" s="1"/>
  <c r="AU45" i="26" l="1"/>
  <c r="AU50" i="26"/>
  <c r="AU53" i="26"/>
  <c r="AW53" i="26" s="1"/>
  <c r="AU56" i="26"/>
  <c r="AW56" i="26" s="1"/>
  <c r="AU61" i="26"/>
  <c r="AW61" i="26" s="1"/>
  <c r="AU63" i="26"/>
  <c r="AW63" i="26" s="1"/>
  <c r="AU83" i="26"/>
  <c r="AU35" i="26"/>
  <c r="AV35" i="26" s="1"/>
  <c r="AU39" i="26"/>
  <c r="AW39" i="26" s="1"/>
  <c r="AU41" i="26"/>
  <c r="AW41" i="26" s="1"/>
  <c r="AU66" i="26"/>
  <c r="AU90" i="26"/>
  <c r="AW90" i="26" s="1"/>
  <c r="AU15" i="26"/>
  <c r="AU24" i="26"/>
  <c r="AW24" i="26" s="1"/>
  <c r="AU25" i="26"/>
  <c r="AU27" i="26"/>
  <c r="AV27" i="26" s="1"/>
  <c r="AU29" i="26"/>
  <c r="AU31" i="26"/>
  <c r="AU33" i="26"/>
  <c r="AU42" i="26"/>
  <c r="AV42" i="26" s="1"/>
  <c r="AU48" i="26"/>
  <c r="AW48" i="26" s="1"/>
  <c r="AU69" i="26"/>
  <c r="AW69" i="26" s="1"/>
  <c r="AU72" i="26"/>
  <c r="AU82" i="26"/>
  <c r="AW82" i="26" s="1"/>
  <c r="AU85" i="26"/>
  <c r="AV85" i="26" s="1"/>
  <c r="AV87" i="26" s="1"/>
  <c r="AU91" i="26"/>
  <c r="AU76" i="26"/>
  <c r="AU14" i="26"/>
  <c r="AV14" i="26" s="1"/>
  <c r="AV15" i="26" s="1"/>
  <c r="AU17" i="26"/>
  <c r="AW17" i="26" s="1"/>
  <c r="AW18" i="26" s="1"/>
  <c r="AU18" i="26"/>
  <c r="AU20" i="26"/>
  <c r="AV20" i="26" s="1"/>
  <c r="AV21" i="26" s="1"/>
  <c r="AU23" i="26"/>
  <c r="AV23" i="26" s="1"/>
  <c r="AU28" i="26"/>
  <c r="AV28" i="26" s="1"/>
  <c r="AU30" i="26"/>
  <c r="AW30" i="26" s="1"/>
  <c r="AU36" i="26"/>
  <c r="AW36" i="26" s="1"/>
  <c r="AU40" i="26"/>
  <c r="AV40" i="26" s="1"/>
  <c r="AU46" i="26"/>
  <c r="AU47" i="26"/>
  <c r="AW47" i="26" s="1"/>
  <c r="AU49" i="26"/>
  <c r="AV49" i="26" s="1"/>
  <c r="AU52" i="26"/>
  <c r="AV52" i="26" s="1"/>
  <c r="AU57" i="26"/>
  <c r="AW57" i="26" s="1"/>
  <c r="AU60" i="26"/>
  <c r="AV60" i="26" s="1"/>
  <c r="AU62" i="26"/>
  <c r="AV62" i="26" s="1"/>
  <c r="AT64" i="26"/>
  <c r="AU64" i="26" s="1"/>
  <c r="AU67" i="26"/>
  <c r="AU68" i="26"/>
  <c r="AW68" i="26" s="1"/>
  <c r="AU81" i="26"/>
  <c r="AW81" i="26" s="1"/>
  <c r="AV82" i="26"/>
  <c r="AU86" i="26"/>
  <c r="AU89" i="26"/>
  <c r="AV89" i="26" s="1"/>
  <c r="AU34" i="26"/>
  <c r="AW34" i="26" s="1"/>
  <c r="AU37" i="26"/>
  <c r="AV29" i="26"/>
  <c r="AW29" i="26"/>
  <c r="AV33" i="26"/>
  <c r="AW33" i="26"/>
  <c r="AV45" i="26"/>
  <c r="AW45" i="26"/>
  <c r="AV66" i="26"/>
  <c r="AW66" i="26"/>
  <c r="AV72" i="26"/>
  <c r="AV73" i="26" s="1"/>
  <c r="AW72" i="26"/>
  <c r="AW73" i="26" s="1"/>
  <c r="AU21" i="26"/>
  <c r="AW35" i="26"/>
  <c r="AW52" i="26"/>
  <c r="AW54" i="26" s="1"/>
  <c r="AV36" i="26"/>
  <c r="AE43" i="26"/>
  <c r="AV39" i="26"/>
  <c r="AU43" i="26"/>
  <c r="AV48" i="26"/>
  <c r="AV53" i="26"/>
  <c r="AR54" i="26"/>
  <c r="AU54" i="26" s="1"/>
  <c r="AV57" i="26"/>
  <c r="AR58" i="26"/>
  <c r="AU58" i="26" s="1"/>
  <c r="AV61" i="26"/>
  <c r="AT70" i="26"/>
  <c r="AU70" i="26" s="1"/>
  <c r="AI83" i="26"/>
  <c r="AV68" i="26" l="1"/>
  <c r="AV47" i="26"/>
  <c r="AW23" i="26"/>
  <c r="AW14" i="26"/>
  <c r="AW15" i="26" s="1"/>
  <c r="AV69" i="26"/>
  <c r="AW62" i="26"/>
  <c r="AW49" i="26"/>
  <c r="AW40" i="26"/>
  <c r="AV30" i="26"/>
  <c r="AV24" i="26"/>
  <c r="AV25" i="26" s="1"/>
  <c r="AV63" i="26"/>
  <c r="AV41" i="26"/>
  <c r="AV43" i="26" s="1"/>
  <c r="AV81" i="26"/>
  <c r="AV56" i="26"/>
  <c r="AV58" i="26" s="1"/>
  <c r="AW20" i="26"/>
  <c r="AW21" i="26" s="1"/>
  <c r="AW42" i="26"/>
  <c r="AV90" i="26"/>
  <c r="AW83" i="26"/>
  <c r="AW89" i="26"/>
  <c r="AW91" i="26" s="1"/>
  <c r="AW60" i="26"/>
  <c r="AW64" i="26" s="1"/>
  <c r="AW28" i="26"/>
  <c r="AV17" i="26"/>
  <c r="AV18" i="26" s="1"/>
  <c r="AW85" i="26"/>
  <c r="AW27" i="26"/>
  <c r="AW31" i="26" s="1"/>
  <c r="AW25" i="26"/>
  <c r="AV91" i="26"/>
  <c r="AW67" i="26"/>
  <c r="AV67" i="26"/>
  <c r="AW46" i="26"/>
  <c r="AV46" i="26"/>
  <c r="AV76" i="26"/>
  <c r="AV54" i="26"/>
  <c r="AW76" i="26"/>
  <c r="AW70" i="26"/>
  <c r="AW58" i="26"/>
  <c r="AW50" i="26"/>
  <c r="AW86" i="26"/>
  <c r="AW87" i="26" s="1"/>
  <c r="AV86" i="26"/>
  <c r="AV34" i="26"/>
  <c r="AV37" i="26" s="1"/>
  <c r="AW37" i="26"/>
  <c r="AV64" i="26"/>
  <c r="AV83" i="26"/>
  <c r="AV70" i="26"/>
  <c r="AV50" i="26"/>
  <c r="AV31" i="26"/>
  <c r="AW43" i="26" l="1"/>
  <c r="V24" i="25"/>
  <c r="V25" i="25"/>
  <c r="O25" i="25" l="1"/>
  <c r="P25" i="25" s="1"/>
  <c r="K25" i="25"/>
  <c r="O24" i="25"/>
  <c r="P24" i="25" s="1"/>
  <c r="K24" i="25"/>
  <c r="O23" i="25"/>
  <c r="Q23" i="25" s="1"/>
  <c r="K23" i="25"/>
  <c r="O22" i="25"/>
  <c r="K22" i="25"/>
  <c r="O21" i="25"/>
  <c r="P21" i="25" s="1"/>
  <c r="K21" i="25"/>
  <c r="Q21" i="25" l="1"/>
  <c r="P23" i="25"/>
  <c r="Q25" i="25"/>
  <c r="P22" i="25"/>
  <c r="Q22" i="25"/>
  <c r="Q24" i="25"/>
  <c r="N50" i="23" l="1"/>
  <c r="M50" i="23"/>
  <c r="L50" i="23"/>
  <c r="N49" i="23"/>
  <c r="M49" i="23"/>
  <c r="L49" i="23"/>
  <c r="O49" i="23" s="1"/>
  <c r="N48" i="23"/>
  <c r="M48" i="23"/>
  <c r="L48" i="23"/>
  <c r="N42" i="23"/>
  <c r="M42" i="23"/>
  <c r="L42" i="23"/>
  <c r="N41" i="23"/>
  <c r="M41" i="23"/>
  <c r="L41" i="23"/>
  <c r="N40" i="23"/>
  <c r="M40" i="23"/>
  <c r="L40" i="23"/>
  <c r="X36" i="23"/>
  <c r="W36" i="23"/>
  <c r="V36" i="23"/>
  <c r="U36" i="23"/>
  <c r="N36" i="23"/>
  <c r="M36" i="23"/>
  <c r="L36" i="23"/>
  <c r="W32" i="23"/>
  <c r="V32" i="23"/>
  <c r="N32" i="23"/>
  <c r="M32" i="23"/>
  <c r="L32" i="23"/>
  <c r="W20" i="23"/>
  <c r="U20" i="23"/>
  <c r="N20" i="23"/>
  <c r="M20" i="23"/>
  <c r="L20" i="23"/>
  <c r="W19" i="23"/>
  <c r="U19" i="23"/>
  <c r="N19" i="23"/>
  <c r="M19" i="23"/>
  <c r="L19" i="23"/>
  <c r="W18" i="23"/>
  <c r="U18" i="23"/>
  <c r="N18" i="23"/>
  <c r="M18" i="23"/>
  <c r="L18" i="23"/>
  <c r="W17" i="23"/>
  <c r="U17" i="23"/>
  <c r="N17" i="23"/>
  <c r="M17" i="23"/>
  <c r="L17" i="23"/>
  <c r="W16" i="23"/>
  <c r="U16" i="23"/>
  <c r="N16" i="23"/>
  <c r="M16" i="23"/>
  <c r="L16" i="23"/>
  <c r="W15" i="23"/>
  <c r="U15" i="23"/>
  <c r="N15" i="23"/>
  <c r="M15" i="23"/>
  <c r="L15" i="23"/>
  <c r="W14" i="23"/>
  <c r="U14" i="23"/>
  <c r="N14" i="23"/>
  <c r="M14" i="23"/>
  <c r="L14" i="23"/>
  <c r="W13" i="23"/>
  <c r="U13" i="23"/>
  <c r="N13" i="23"/>
  <c r="M13" i="23"/>
  <c r="L13" i="23"/>
  <c r="W12" i="23"/>
  <c r="N12" i="23"/>
  <c r="M12" i="23"/>
  <c r="L12" i="23"/>
  <c r="W9" i="23"/>
  <c r="N9" i="23"/>
  <c r="M9" i="23"/>
  <c r="L9" i="23"/>
  <c r="O36" i="23" l="1"/>
  <c r="Q36" i="23" s="1"/>
  <c r="O41" i="23"/>
  <c r="P41" i="23" s="1"/>
  <c r="O9" i="23"/>
  <c r="Q9" i="23" s="1"/>
  <c r="Q41" i="23"/>
  <c r="Q49" i="23"/>
  <c r="P49" i="23"/>
  <c r="P9" i="23"/>
  <c r="O14" i="23"/>
  <c r="Q14" i="23" s="1"/>
  <c r="O16" i="23"/>
  <c r="Q16" i="23" s="1"/>
  <c r="O18" i="23"/>
  <c r="Q18" i="23" s="1"/>
  <c r="O20" i="23"/>
  <c r="Q20" i="23" s="1"/>
  <c r="P36" i="23"/>
  <c r="O12" i="23"/>
  <c r="Q12" i="23" s="1"/>
  <c r="O13" i="23"/>
  <c r="Q13" i="23" s="1"/>
  <c r="O15" i="23"/>
  <c r="Q15" i="23" s="1"/>
  <c r="O17" i="23"/>
  <c r="Q17" i="23" s="1"/>
  <c r="O19" i="23"/>
  <c r="Q19" i="23" s="1"/>
  <c r="O32" i="23"/>
  <c r="Q32" i="23" s="1"/>
  <c r="O40" i="23"/>
  <c r="O42" i="23"/>
  <c r="O48" i="23"/>
  <c r="O50" i="23"/>
  <c r="P48" i="23" l="1"/>
  <c r="Q48" i="23"/>
  <c r="P40" i="23"/>
  <c r="Q40" i="23"/>
  <c r="P32" i="23"/>
  <c r="P19" i="23"/>
  <c r="P15" i="23"/>
  <c r="P50" i="23"/>
  <c r="Q50" i="23"/>
  <c r="P42" i="23"/>
  <c r="Q42" i="23"/>
  <c r="P20" i="23"/>
  <c r="P18" i="23"/>
  <c r="P16" i="23"/>
  <c r="P14" i="23"/>
  <c r="P12" i="23"/>
  <c r="P17" i="23"/>
  <c r="P13" i="23"/>
</calcChain>
</file>

<file path=xl/sharedStrings.xml><?xml version="1.0" encoding="utf-8"?>
<sst xmlns="http://schemas.openxmlformats.org/spreadsheetml/2006/main" count="771" uniqueCount="211">
  <si>
    <t>№ по ред</t>
  </si>
  <si>
    <t>мярка</t>
  </si>
  <si>
    <t>партида</t>
  </si>
  <si>
    <t xml:space="preserve">година </t>
  </si>
  <si>
    <t>завод</t>
  </si>
  <si>
    <t>ВСИЧКО</t>
  </si>
  <si>
    <t>Метал на гилзата</t>
  </si>
  <si>
    <t>Вид на взривателя</t>
  </si>
  <si>
    <t>От всичкото</t>
  </si>
  <si>
    <t>За единична</t>
  </si>
  <si>
    <t>Нето тегло на 1 БП (кг.)</t>
  </si>
  <si>
    <t>Забележка</t>
  </si>
  <si>
    <t>количество</t>
  </si>
  <si>
    <t>опаковка (сандък)</t>
  </si>
  <si>
    <t>Приведени в СВ</t>
  </si>
  <si>
    <t>Нехерметични</t>
  </si>
  <si>
    <t>бруто тегло (кг.)</t>
  </si>
  <si>
    <t>количество БП</t>
  </si>
  <si>
    <t>по категории и всичко</t>
  </si>
  <si>
    <t>Бруто</t>
  </si>
  <si>
    <t>Нето</t>
  </si>
  <si>
    <t>тегло</t>
  </si>
  <si>
    <t>к-я 1</t>
  </si>
  <si>
    <t>к-я 2</t>
  </si>
  <si>
    <t>к-я 3</t>
  </si>
  <si>
    <t>Всичко</t>
  </si>
  <si>
    <t>(тона)</t>
  </si>
  <si>
    <t>1</t>
  </si>
  <si>
    <t>бр.</t>
  </si>
  <si>
    <t>месинг</t>
  </si>
  <si>
    <t>00</t>
  </si>
  <si>
    <t>Всичко:</t>
  </si>
  <si>
    <t>16</t>
  </si>
  <si>
    <t>От всичкото количество</t>
  </si>
  <si>
    <t>За единична опаковка (сандък)</t>
  </si>
  <si>
    <t xml:space="preserve"> Всичко :</t>
  </si>
  <si>
    <t>всичко</t>
  </si>
  <si>
    <t>4</t>
  </si>
  <si>
    <t>3</t>
  </si>
  <si>
    <t>79</t>
  </si>
  <si>
    <t>№ по ЕНС в ИС "Логистика на БА"</t>
  </si>
  <si>
    <t>24540-СВЕТЛЕН</t>
  </si>
  <si>
    <t>Количество 
по категории и всичко</t>
  </si>
  <si>
    <t xml:space="preserve">Наименование </t>
  </si>
  <si>
    <t>1. Инженерни БП по чл.86, ал.2, т.1, буква "а"</t>
  </si>
  <si>
    <t>5</t>
  </si>
  <si>
    <t>88</t>
  </si>
  <si>
    <t>233</t>
  </si>
  <si>
    <t>6</t>
  </si>
  <si>
    <t>Учебни, разрези и макети</t>
  </si>
  <si>
    <t>Бруто тегло (тона)</t>
  </si>
  <si>
    <t>Нето тегло (тона)</t>
  </si>
  <si>
    <t>73</t>
  </si>
  <si>
    <t>71</t>
  </si>
  <si>
    <t>84</t>
  </si>
  <si>
    <t>1/2</t>
  </si>
  <si>
    <t>74</t>
  </si>
  <si>
    <t>203</t>
  </si>
  <si>
    <t>116мм агитационни снаряди FLG-5000 М68 без Т-7</t>
  </si>
  <si>
    <t>78</t>
  </si>
  <si>
    <t>89</t>
  </si>
  <si>
    <t>116мм осветителни снаряди FLG-5000 L4 без запалка Т-7</t>
  </si>
  <si>
    <t>0</t>
  </si>
  <si>
    <t>116мм изстрел с реактивен агитационен снаряд FLG-5000</t>
  </si>
  <si>
    <t>116 мм парашутно- агитационен снаряд FLG 5000/М-68- без запалка</t>
  </si>
  <si>
    <t>8/7</t>
  </si>
  <si>
    <t>116 мм парашутно осветителен снаряд FLG-5000/L-4- без запалка</t>
  </si>
  <si>
    <t>203V</t>
  </si>
  <si>
    <t>286</t>
  </si>
  <si>
    <t>02</t>
  </si>
  <si>
    <t>40 мм изстрел ВОГ-25 с осколъчна граната</t>
  </si>
  <si>
    <t>ВМГ-К</t>
  </si>
  <si>
    <t>КОМАНДВАНЕ ЗА ЛОГИСТИЧНА ПОДДРЪЖКА</t>
  </si>
  <si>
    <t>№ 
по
ред</t>
  </si>
  <si>
    <t>бруто тегло 
(кг.)</t>
  </si>
  <si>
    <t>количество 
БП</t>
  </si>
  <si>
    <t>Взривател с закъснително действие ВЗД-6</t>
  </si>
  <si>
    <t>№ по ЕНС в ИС „Логистика на БА</t>
  </si>
  <si>
    <t>Наименование</t>
  </si>
  <si>
    <t>Мярка</t>
  </si>
  <si>
    <t>Партида</t>
  </si>
  <si>
    <t>Година</t>
  </si>
  <si>
    <t>Завод</t>
  </si>
  <si>
    <t>военно формирование              26810 - Поповица</t>
  </si>
  <si>
    <t>Нето тегло на 1 БП (кг)</t>
  </si>
  <si>
    <t>количества по категории и всичко</t>
  </si>
  <si>
    <t>Бруто тегло (кг)</t>
  </si>
  <si>
    <t>Количество БП</t>
  </si>
  <si>
    <t>ВОЕННОВЪЗДУШНИ СИЛИ</t>
  </si>
  <si>
    <t>Раздел І "ЗА ТЪРГОВСКА РЕАЛИЗАЦИЯ"</t>
  </si>
  <si>
    <t xml:space="preserve">Наименование на боеприпасите </t>
  </si>
  <si>
    <t>РАЗДЕЛ І "ЗА ТЪРГОВСКА РЕАЛИЗАЦИЯ"</t>
  </si>
  <si>
    <t>32830-АСЕН</t>
  </si>
  <si>
    <t>ЕМК</t>
  </si>
  <si>
    <t xml:space="preserve"> </t>
  </si>
  <si>
    <t>РАЗДЕЛ І - ЗА ТЪРГОВСКА РЕАЛИЗАЦИЯ</t>
  </si>
  <si>
    <t>1. Боеприпаси по чл.86, ал.2, т.1, буква "а"</t>
  </si>
  <si>
    <t>МЕХАНИЗМИ ЗА АВИАЦ. БОМБИ</t>
  </si>
  <si>
    <t>РЗ за ЗБ 500 ШМ</t>
  </si>
  <si>
    <t>РЗ за ЗБ 500 ГД</t>
  </si>
  <si>
    <t>Авиационни средства за поразяване</t>
  </si>
  <si>
    <t xml:space="preserve">РАЗДЕЛ І -                                                                              "За търговска реализация" </t>
  </si>
  <si>
    <t>23мм патрони за ГШ БР</t>
  </si>
  <si>
    <t>50.131</t>
  </si>
  <si>
    <t>Взривател В 5 М1</t>
  </si>
  <si>
    <t>Патрон - фосфорен за ЗБ - 250ШМ</t>
  </si>
  <si>
    <t>50.652</t>
  </si>
  <si>
    <t xml:space="preserve">Бака запалителна ЗБ - 500ГД </t>
  </si>
  <si>
    <t>Разривен заряд за ЗАБ-500ШМП</t>
  </si>
  <si>
    <t>06</t>
  </si>
  <si>
    <t>Разривен заряд за АГИТАБ -500-300</t>
  </si>
  <si>
    <t>АСП по чл.86, ал.2, т.1, буква "а"</t>
  </si>
  <si>
    <t>Нехерме-тични</t>
  </si>
  <si>
    <t>количества по категории</t>
  </si>
  <si>
    <t>и всичко</t>
  </si>
  <si>
    <t>Раздел  І - ЗА ТЪРГОВСКА РЕАЛИЗАЦИЯ</t>
  </si>
  <si>
    <t xml:space="preserve">1.  Боеприпаси по чл.86, ал.2, т.1, буква "а" </t>
  </si>
  <si>
    <t>5.45 мм патрони за ПМС</t>
  </si>
  <si>
    <t>Р83</t>
  </si>
  <si>
    <t>желязо</t>
  </si>
  <si>
    <t>5.6 мм патрони флоферови - дълги</t>
  </si>
  <si>
    <t>7.62 мм револверови патрони "Нагантови"</t>
  </si>
  <si>
    <t>И55</t>
  </si>
  <si>
    <t>14.5 мм. Патрон - учебен К-2</t>
  </si>
  <si>
    <t>23 мм патрон - учебен К-2</t>
  </si>
  <si>
    <t>КОМЕНДАНТСТВО-МО</t>
  </si>
  <si>
    <t>Записани редове:</t>
  </si>
  <si>
    <t>Изменят се на редове:</t>
  </si>
  <si>
    <t>8-7</t>
  </si>
  <si>
    <t>ИЗМЕНЕНИЕ</t>
  </si>
  <si>
    <t>116 мм изстрел с реактивен агитационен снаряд FLG-5000 М68 без Т-7</t>
  </si>
  <si>
    <t>Б. Боеприпаси за търговска реализация</t>
  </si>
  <si>
    <t>№ по ЕНС в ИС "Рила"</t>
  </si>
  <si>
    <t>Нето тегло на 1 БП 
(кг.)</t>
  </si>
  <si>
    <t>опак.(сандък)</t>
  </si>
  <si>
    <t>22680-Карлово</t>
  </si>
  <si>
    <t>22700-Костенец</t>
  </si>
  <si>
    <t>24480-Ловеч</t>
  </si>
  <si>
    <t>22720-Смядово</t>
  </si>
  <si>
    <t>26690-Павликени</t>
  </si>
  <si>
    <t>34660-Сливен</t>
  </si>
  <si>
    <t>42610-Козарско</t>
  </si>
  <si>
    <t>22780-Д.Камарци</t>
  </si>
  <si>
    <t>28130-Стражица</t>
  </si>
  <si>
    <t>Раздел І - ЗА ТЪРГОВСКА РЕАЛИЗЦИЯ</t>
  </si>
  <si>
    <t>Класически боеприпаси</t>
  </si>
  <si>
    <t xml:space="preserve">1. Боеприпаси по чл.86, ал.2, т.1, буква "а" </t>
  </si>
  <si>
    <t>А. Боеприпаси първа, втора и трета категория</t>
  </si>
  <si>
    <t>Записан ред:</t>
  </si>
  <si>
    <t>Изменя се на ред:</t>
  </si>
  <si>
    <t>116мм изстрел с реактивен агитационен снаряд FLG-5000 М68 с Т-7</t>
  </si>
  <si>
    <t>2/5</t>
  </si>
  <si>
    <t>116 мм изстрел с реактивен осветителен снаряд FLG-5000 L-4 без Т-7</t>
  </si>
  <si>
    <t>4/1</t>
  </si>
  <si>
    <t>6/5</t>
  </si>
  <si>
    <t>6/6</t>
  </si>
  <si>
    <t>116 мм изстрел с реактивен агитационен снаряд FLG-5000 М68 без запалка Т-7</t>
  </si>
  <si>
    <t>2-5</t>
  </si>
  <si>
    <t>51.1741</t>
  </si>
  <si>
    <t xml:space="preserve">116 мм изстрел с реактивен агитационен снаряд FLG-5000 М68 </t>
  </si>
  <si>
    <t xml:space="preserve">116 мм снаряд парашутно, осветителен </t>
  </si>
  <si>
    <t>6-5</t>
  </si>
  <si>
    <t>6-6</t>
  </si>
  <si>
    <t>2-6</t>
  </si>
  <si>
    <t>1. Записан ред:</t>
  </si>
  <si>
    <t>2. Записан ред:</t>
  </si>
  <si>
    <t>3. Записани редове:</t>
  </si>
  <si>
    <t>4. Записани редове:</t>
  </si>
  <si>
    <t>5. Записани редове:</t>
  </si>
  <si>
    <t>6. Записани редове:</t>
  </si>
  <si>
    <t>ЗР за ЗБ 500 ШМ</t>
  </si>
  <si>
    <t>ЗР за ЗБ 500 ГД</t>
  </si>
  <si>
    <t>52.30</t>
  </si>
  <si>
    <t>52.353</t>
  </si>
  <si>
    <t>Взривател със закъснително действие ВЗД-3М без запал</t>
  </si>
  <si>
    <t>ДОПЪЛНЕНИЕ</t>
  </si>
  <si>
    <t>военно формирование              28000 - Граф Игнатиево</t>
  </si>
  <si>
    <t>РАЗДЕЛ І -                                                                              "За търговска реализация"</t>
  </si>
  <si>
    <t>Боеприпаси по чл.86, ал.2, т.1, буква "а"</t>
  </si>
  <si>
    <t>50.617</t>
  </si>
  <si>
    <t>Изделие 62МК - макет</t>
  </si>
  <si>
    <t>50.613</t>
  </si>
  <si>
    <t>Изделие 320, макет</t>
  </si>
  <si>
    <t>50.065</t>
  </si>
  <si>
    <t>Ракета авиационна управляема (учебна), изделие 318 Р-3У</t>
  </si>
  <si>
    <t xml:space="preserve">Изделие 310, макет </t>
  </si>
  <si>
    <t xml:space="preserve">Боеприпаси по чл. 86, ал. 2, т. 2, буква "б" </t>
  </si>
  <si>
    <t>90.383</t>
  </si>
  <si>
    <t xml:space="preserve">Табло- разрез ръчна граната  насъпателна  и отбранителна                              </t>
  </si>
  <si>
    <t>51.2178</t>
  </si>
  <si>
    <t xml:space="preserve">Изстрел ПГ- 7  учебен , тренировачен   </t>
  </si>
  <si>
    <t>Табло - разрез РГД 5</t>
  </si>
  <si>
    <t>АСП</t>
  </si>
  <si>
    <t>Се заличава.</t>
  </si>
  <si>
    <t>ЗИД</t>
  </si>
  <si>
    <t>Разривен заряд за ЗАБ-500ШМ</t>
  </si>
  <si>
    <t>Разривен заряд за ЗАБ-500ШГД</t>
  </si>
  <si>
    <t>РМ; ЗК за АГИТАБ 500-300</t>
  </si>
  <si>
    <t>2. Записани редове:</t>
  </si>
  <si>
    <t>3. Записан ред:</t>
  </si>
  <si>
    <t>4. Записан ред:</t>
  </si>
  <si>
    <t>5.45 мм патрони за ПСМ</t>
  </si>
  <si>
    <t>5.6 мм патрони флоберови - дълги</t>
  </si>
  <si>
    <t>7.62 мм спортен патрон за револвер "Наган" с оловен к-м</t>
  </si>
  <si>
    <t>14.5 мм. патрон - учебен</t>
  </si>
  <si>
    <t>23 мм патрон - учебен</t>
  </si>
  <si>
    <t>Патрон 8х60R</t>
  </si>
  <si>
    <t>7. Записан ред:</t>
  </si>
  <si>
    <t>Изменя се на редове:</t>
  </si>
  <si>
    <t>8. Записан ред:</t>
  </si>
  <si>
    <t>9. Записани редове: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</si>
</sst>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#,##0.0"/>
    <numFmt numFmtId="166" formatCode="0.0000"/>
    <numFmt numFmtId="167" formatCode="0.000"/>
    <numFmt numFmtId="168" formatCode="0.000000"/>
    <numFmt numFmtId="169" formatCode="0.00000"/>
    <numFmt numFmtId="170" formatCode="_-* #,##0.00\ &quot;лв&quot;_-;\-* #,##0.00\ &quot;лв&quot;_-;_-* &quot;-&quot;??\ &quot;лв&quot;_-;_-@_-"/>
    <numFmt numFmtId="171" formatCode="#,###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</font>
    <font>
      <sz val="11"/>
      <name val="Calibri"/>
      <family val="2"/>
      <scheme val="minor"/>
    </font>
    <font>
      <sz val="10"/>
      <color theme="1"/>
      <name val="Helv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b/>
      <u/>
      <sz val="10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u/>
      <sz val="10"/>
      <color rgb="FF0070C0"/>
      <name val="Times New Roman"/>
      <family val="1"/>
      <charset val="204"/>
    </font>
    <font>
      <b/>
      <u/>
      <sz val="10"/>
      <color rgb="FF00B0F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.5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</font>
    <font>
      <b/>
      <sz val="13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u/>
      <sz val="14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" fillId="0" borderId="0"/>
    <xf numFmtId="0" fontId="8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15" fillId="0" borderId="0"/>
    <xf numFmtId="0" fontId="16" fillId="0" borderId="0"/>
    <xf numFmtId="0" fontId="1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/>
    <xf numFmtId="170" fontId="8" fillId="0" borderId="0" applyFont="0" applyFill="0" applyBorder="0" applyAlignment="0" applyProtection="0"/>
    <xf numFmtId="0" fontId="22" fillId="0" borderId="0"/>
    <xf numFmtId="0" fontId="24" fillId="0" borderId="0"/>
    <xf numFmtId="0" fontId="25" fillId="0" borderId="0"/>
    <xf numFmtId="0" fontId="5" fillId="0" borderId="0"/>
    <xf numFmtId="0" fontId="26" fillId="0" borderId="0"/>
    <xf numFmtId="0" fontId="1" fillId="0" borderId="0"/>
    <xf numFmtId="0" fontId="28" fillId="0" borderId="0"/>
    <xf numFmtId="0" fontId="5" fillId="0" borderId="0"/>
    <xf numFmtId="0" fontId="27" fillId="0" borderId="0"/>
    <xf numFmtId="0" fontId="1" fillId="0" borderId="0"/>
    <xf numFmtId="0" fontId="2" fillId="0" borderId="0"/>
    <xf numFmtId="0" fontId="5" fillId="0" borderId="0"/>
    <xf numFmtId="0" fontId="40" fillId="0" borderId="0"/>
    <xf numFmtId="0" fontId="48" fillId="0" borderId="0"/>
  </cellStyleXfs>
  <cellXfs count="696">
    <xf numFmtId="0" fontId="0" fillId="0" borderId="0" xfId="0"/>
    <xf numFmtId="0" fontId="2" fillId="0" borderId="5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vertical="center"/>
    </xf>
    <xf numFmtId="3" fontId="2" fillId="2" borderId="3" xfId="2" applyNumberFormat="1" applyFont="1" applyFill="1" applyBorder="1" applyAlignment="1">
      <alignment vertical="center"/>
    </xf>
    <xf numFmtId="3" fontId="2" fillId="2" borderId="6" xfId="2" applyNumberFormat="1" applyFont="1" applyFill="1" applyBorder="1" applyAlignment="1">
      <alignment vertical="center"/>
    </xf>
    <xf numFmtId="0" fontId="2" fillId="2" borderId="14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textRotation="90"/>
    </xf>
    <xf numFmtId="0" fontId="2" fillId="2" borderId="10" xfId="1" applyNumberFormat="1" applyFont="1" applyFill="1" applyBorder="1" applyAlignment="1">
      <alignment horizontal="center" vertical="center" textRotation="90"/>
    </xf>
    <xf numFmtId="0" fontId="4" fillId="0" borderId="5" xfId="3" applyFont="1" applyFill="1" applyBorder="1" applyAlignment="1">
      <alignment horizontal="left" vertical="center"/>
    </xf>
    <xf numFmtId="49" fontId="2" fillId="4" borderId="5" xfId="50" applyNumberFormat="1" applyFont="1" applyFill="1" applyBorder="1" applyAlignment="1">
      <alignment horizontal="center" vertical="center"/>
    </xf>
    <xf numFmtId="3" fontId="13" fillId="4" borderId="5" xfId="1" applyNumberFormat="1" applyFont="1" applyFill="1" applyBorder="1" applyAlignment="1">
      <alignment vertical="center"/>
    </xf>
    <xf numFmtId="3" fontId="2" fillId="4" borderId="5" xfId="1" applyNumberFormat="1" applyFont="1" applyFill="1" applyBorder="1" applyAlignment="1">
      <alignment vertical="center"/>
    </xf>
    <xf numFmtId="3" fontId="13" fillId="4" borderId="5" xfId="1" applyNumberFormat="1" applyFont="1" applyFill="1" applyBorder="1" applyAlignment="1">
      <alignment horizontal="right" vertical="center"/>
    </xf>
    <xf numFmtId="164" fontId="13" fillId="4" borderId="5" xfId="1" applyNumberFormat="1" applyFont="1" applyFill="1" applyBorder="1" applyAlignment="1">
      <alignment horizontal="right" vertical="center"/>
    </xf>
    <xf numFmtId="166" fontId="13" fillId="4" borderId="5" xfId="1" applyNumberFormat="1" applyFont="1" applyFill="1" applyBorder="1" applyAlignment="1">
      <alignment horizontal="right" vertical="center"/>
    </xf>
    <xf numFmtId="0" fontId="17" fillId="4" borderId="5" xfId="1" applyNumberFormat="1" applyFont="1" applyFill="1" applyBorder="1" applyAlignment="1">
      <alignment horizontal="right" vertical="center"/>
    </xf>
    <xf numFmtId="3" fontId="4" fillId="4" borderId="5" xfId="1" applyNumberFormat="1" applyFont="1" applyFill="1" applyBorder="1" applyAlignment="1">
      <alignment horizontal="right" vertical="center"/>
    </xf>
    <xf numFmtId="3" fontId="14" fillId="4" borderId="5" xfId="1" applyNumberFormat="1" applyFont="1" applyFill="1" applyBorder="1" applyAlignment="1">
      <alignment horizontal="right" vertical="center"/>
    </xf>
    <xf numFmtId="164" fontId="14" fillId="4" borderId="5" xfId="1" applyNumberFormat="1" applyFont="1" applyFill="1" applyBorder="1" applyAlignment="1">
      <alignment horizontal="right" vertical="center"/>
    </xf>
    <xf numFmtId="166" fontId="14" fillId="4" borderId="5" xfId="1" applyNumberFormat="1" applyFont="1" applyFill="1" applyBorder="1" applyAlignment="1">
      <alignment horizontal="right" vertical="center"/>
    </xf>
    <xf numFmtId="3" fontId="2" fillId="4" borderId="5" xfId="1" applyNumberFormat="1" applyFont="1" applyFill="1" applyBorder="1" applyAlignment="1">
      <alignment horizontal="right"/>
    </xf>
    <xf numFmtId="0" fontId="2" fillId="4" borderId="5" xfId="3" applyFont="1" applyFill="1" applyBorder="1" applyAlignment="1">
      <alignment horizontal="center" vertical="center"/>
    </xf>
    <xf numFmtId="3" fontId="14" fillId="4" borderId="5" xfId="1" applyNumberFormat="1" applyFont="1" applyFill="1" applyBorder="1" applyAlignment="1">
      <alignment vertical="center"/>
    </xf>
    <xf numFmtId="0" fontId="2" fillId="4" borderId="5" xfId="58" applyNumberFormat="1" applyFont="1" applyFill="1" applyBorder="1" applyAlignment="1">
      <alignment horizontal="center" vertical="center" wrapText="1"/>
    </xf>
    <xf numFmtId="1" fontId="2" fillId="4" borderId="5" xfId="1" applyNumberFormat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>
      <alignment horizontal="center"/>
    </xf>
    <xf numFmtId="1" fontId="4" fillId="4" borderId="5" xfId="3" applyNumberFormat="1" applyFont="1" applyFill="1" applyBorder="1" applyAlignment="1">
      <alignment horizontal="center" vertical="center"/>
    </xf>
    <xf numFmtId="1" fontId="4" fillId="4" borderId="5" xfId="1" applyNumberFormat="1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horizontal="center" vertical="center"/>
    </xf>
    <xf numFmtId="0" fontId="4" fillId="4" borderId="5" xfId="3" applyFont="1" applyFill="1" applyBorder="1" applyAlignment="1">
      <alignment horizontal="center" vertical="center"/>
    </xf>
    <xf numFmtId="3" fontId="4" fillId="4" borderId="5" xfId="1" applyNumberFormat="1" applyFont="1" applyFill="1" applyBorder="1" applyAlignment="1">
      <alignment vertical="center"/>
    </xf>
    <xf numFmtId="166" fontId="4" fillId="4" borderId="5" xfId="3" applyNumberFormat="1" applyFont="1" applyFill="1" applyBorder="1" applyAlignment="1">
      <alignment horizontal="center" vertical="center"/>
    </xf>
    <xf numFmtId="2" fontId="17" fillId="4" borderId="5" xfId="50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>
      <alignment horizontal="center" vertical="center"/>
    </xf>
    <xf numFmtId="0" fontId="4" fillId="4" borderId="5" xfId="3" applyFont="1" applyFill="1" applyBorder="1" applyAlignment="1">
      <alignment horizontal="right" vertical="center"/>
    </xf>
    <xf numFmtId="2" fontId="2" fillId="4" borderId="5" xfId="50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>
      <alignment horizontal="right" vertical="center"/>
    </xf>
    <xf numFmtId="164" fontId="2" fillId="4" borderId="5" xfId="1" applyNumberFormat="1" applyFont="1" applyFill="1" applyBorder="1" applyAlignment="1">
      <alignment horizontal="right" vertical="center"/>
    </xf>
    <xf numFmtId="164" fontId="2" fillId="4" borderId="5" xfId="1" applyNumberFormat="1" applyFont="1" applyFill="1" applyBorder="1" applyAlignment="1">
      <alignment horizontal="right"/>
    </xf>
    <xf numFmtId="166" fontId="2" fillId="4" borderId="5" xfId="1" applyNumberFormat="1" applyFont="1" applyFill="1" applyBorder="1" applyAlignment="1">
      <alignment horizontal="right"/>
    </xf>
    <xf numFmtId="0" fontId="3" fillId="0" borderId="0" xfId="52" applyFont="1"/>
    <xf numFmtId="0" fontId="3" fillId="0" borderId="0" xfId="52"/>
    <xf numFmtId="0" fontId="7" fillId="0" borderId="0" xfId="52" applyFont="1"/>
    <xf numFmtId="0" fontId="2" fillId="2" borderId="3" xfId="52" applyFont="1" applyFill="1" applyBorder="1" applyAlignment="1">
      <alignment horizontal="center" vertical="center"/>
    </xf>
    <xf numFmtId="0" fontId="2" fillId="2" borderId="7" xfId="52" applyFont="1" applyFill="1" applyBorder="1" applyAlignment="1">
      <alignment horizontal="center" vertical="center"/>
    </xf>
    <xf numFmtId="0" fontId="2" fillId="2" borderId="9" xfId="52" applyFont="1" applyFill="1" applyBorder="1" applyAlignment="1">
      <alignment horizontal="center" vertical="center"/>
    </xf>
    <xf numFmtId="0" fontId="2" fillId="2" borderId="13" xfId="52" applyFont="1" applyFill="1" applyBorder="1" applyAlignment="1">
      <alignment horizontal="center" vertical="center"/>
    </xf>
    <xf numFmtId="0" fontId="2" fillId="2" borderId="14" xfId="52" applyFont="1" applyFill="1" applyBorder="1" applyAlignment="1">
      <alignment horizontal="center" vertical="center"/>
    </xf>
    <xf numFmtId="0" fontId="2" fillId="2" borderId="12" xfId="52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7" fillId="0" borderId="0" xfId="52" applyFont="1" applyFill="1"/>
    <xf numFmtId="0" fontId="3" fillId="0" borderId="0" xfId="52" applyAlignment="1">
      <alignment horizontal="center"/>
    </xf>
    <xf numFmtId="0" fontId="3" fillId="0" borderId="0" xfId="52" applyAlignment="1">
      <alignment horizontal="right"/>
    </xf>
    <xf numFmtId="0" fontId="7" fillId="3" borderId="0" xfId="52" applyFont="1" applyFill="1"/>
    <xf numFmtId="0" fontId="8" fillId="0" borderId="5" xfId="0" applyFont="1" applyFill="1" applyBorder="1" applyAlignment="1">
      <alignment horizontal="center" vertical="center"/>
    </xf>
    <xf numFmtId="0" fontId="24" fillId="0" borderId="0" xfId="67" applyAlignment="1">
      <alignment horizontal="center" vertical="center" wrapText="1"/>
    </xf>
    <xf numFmtId="0" fontId="24" fillId="0" borderId="5" xfId="67" applyFont="1" applyFill="1" applyBorder="1" applyAlignment="1">
      <alignment horizontal="center" vertical="center"/>
    </xf>
    <xf numFmtId="0" fontId="24" fillId="0" borderId="5" xfId="67" applyFont="1" applyBorder="1" applyAlignment="1">
      <alignment horizontal="center" vertical="center"/>
    </xf>
    <xf numFmtId="1" fontId="24" fillId="0" borderId="5" xfId="67" applyNumberFormat="1" applyFont="1" applyFill="1" applyBorder="1" applyAlignment="1">
      <alignment horizontal="center" vertical="center"/>
    </xf>
    <xf numFmtId="0" fontId="24" fillId="0" borderId="0" xfId="67" applyBorder="1"/>
    <xf numFmtId="0" fontId="8" fillId="0" borderId="5" xfId="67" applyFont="1" applyFill="1" applyBorder="1" applyAlignment="1">
      <alignment horizontal="center" vertical="center"/>
    </xf>
    <xf numFmtId="1" fontId="8" fillId="0" borderId="5" xfId="67" applyNumberFormat="1" applyFont="1" applyFill="1" applyBorder="1" applyAlignment="1">
      <alignment horizontal="center" vertical="center"/>
    </xf>
    <xf numFmtId="0" fontId="8" fillId="0" borderId="5" xfId="67" applyFont="1" applyBorder="1" applyAlignment="1">
      <alignment horizontal="center"/>
    </xf>
    <xf numFmtId="0" fontId="21" fillId="0" borderId="5" xfId="67" applyFont="1" applyBorder="1" applyAlignment="1">
      <alignment horizontal="center" vertical="center" wrapText="1"/>
    </xf>
    <xf numFmtId="0" fontId="8" fillId="0" borderId="5" xfId="67" applyFont="1" applyFill="1" applyBorder="1" applyAlignment="1">
      <alignment vertical="center" wrapText="1"/>
    </xf>
    <xf numFmtId="0" fontId="8" fillId="0" borderId="5" xfId="67" applyFont="1" applyBorder="1"/>
    <xf numFmtId="1" fontId="8" fillId="0" borderId="5" xfId="67" applyNumberFormat="1" applyFont="1" applyBorder="1" applyAlignment="1">
      <alignment horizontal="center"/>
    </xf>
    <xf numFmtId="167" fontId="8" fillId="0" borderId="5" xfId="67" applyNumberFormat="1" applyFont="1" applyBorder="1" applyAlignment="1">
      <alignment horizontal="center"/>
    </xf>
    <xf numFmtId="2" fontId="8" fillId="0" borderId="5" xfId="67" applyNumberFormat="1" applyFont="1" applyBorder="1"/>
    <xf numFmtId="2" fontId="8" fillId="4" borderId="5" xfId="67" applyNumberFormat="1" applyFont="1" applyFill="1" applyBorder="1"/>
    <xf numFmtId="2" fontId="8" fillId="4" borderId="5" xfId="67" applyNumberFormat="1" applyFont="1" applyFill="1" applyBorder="1" applyAlignment="1">
      <alignment horizontal="center" vertical="center"/>
    </xf>
    <xf numFmtId="2" fontId="8" fillId="0" borderId="5" xfId="67" applyNumberFormat="1" applyFont="1" applyFill="1" applyBorder="1" applyAlignment="1">
      <alignment horizontal="center" vertical="center"/>
    </xf>
    <xf numFmtId="2" fontId="8" fillId="0" borderId="5" xfId="67" applyNumberFormat="1" applyFont="1" applyBorder="1" applyAlignment="1">
      <alignment horizontal="center"/>
    </xf>
    <xf numFmtId="0" fontId="8" fillId="4" borderId="5" xfId="67" applyFont="1" applyFill="1" applyBorder="1" applyAlignment="1">
      <alignment horizontal="center" vertical="center"/>
    </xf>
    <xf numFmtId="1" fontId="8" fillId="4" borderId="5" xfId="67" applyNumberFormat="1" applyFont="1" applyFill="1" applyBorder="1" applyAlignment="1">
      <alignment horizontal="center" vertical="center"/>
    </xf>
    <xf numFmtId="0" fontId="8" fillId="4" borderId="5" xfId="67" applyFont="1" applyFill="1" applyBorder="1" applyAlignment="1">
      <alignment vertical="center" wrapText="1"/>
    </xf>
    <xf numFmtId="1" fontId="8" fillId="4" borderId="5" xfId="67" applyNumberFormat="1" applyFont="1" applyFill="1" applyBorder="1" applyAlignment="1">
      <alignment horizontal="right" vertical="center"/>
    </xf>
    <xf numFmtId="167" fontId="8" fillId="4" borderId="5" xfId="67" applyNumberFormat="1" applyFont="1" applyFill="1" applyBorder="1" applyAlignment="1">
      <alignment horizontal="right" vertical="center"/>
    </xf>
    <xf numFmtId="167" fontId="8" fillId="4" borderId="5" xfId="67" applyNumberFormat="1" applyFont="1" applyFill="1" applyBorder="1" applyAlignment="1">
      <alignment horizontal="center" vertical="center"/>
    </xf>
    <xf numFmtId="2" fontId="8" fillId="4" borderId="5" xfId="67" applyNumberFormat="1" applyFont="1" applyFill="1" applyBorder="1" applyAlignment="1">
      <alignment horizontal="right" vertical="center"/>
    </xf>
    <xf numFmtId="2" fontId="8" fillId="4" borderId="5" xfId="67" applyNumberFormat="1" applyFont="1" applyFill="1" applyBorder="1" applyAlignment="1">
      <alignment vertical="center"/>
    </xf>
    <xf numFmtId="0" fontId="8" fillId="4" borderId="5" xfId="67" applyFont="1" applyFill="1" applyBorder="1" applyAlignment="1">
      <alignment vertical="center"/>
    </xf>
    <xf numFmtId="0" fontId="24" fillId="0" borderId="0" xfId="67" applyAlignment="1">
      <alignment horizontal="center"/>
    </xf>
    <xf numFmtId="0" fontId="24" fillId="0" borderId="0" xfId="67"/>
    <xf numFmtId="1" fontId="24" fillId="0" borderId="0" xfId="67" applyNumberFormat="1"/>
    <xf numFmtId="2" fontId="24" fillId="0" borderId="0" xfId="67" applyNumberFormat="1" applyAlignment="1">
      <alignment horizontal="center"/>
    </xf>
    <xf numFmtId="167" fontId="24" fillId="0" borderId="0" xfId="67" applyNumberFormat="1" applyAlignment="1">
      <alignment horizontal="center"/>
    </xf>
    <xf numFmtId="2" fontId="24" fillId="0" borderId="0" xfId="67" applyNumberFormat="1"/>
    <xf numFmtId="3" fontId="2" fillId="0" borderId="5" xfId="1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6" fontId="2" fillId="0" borderId="5" xfId="1" applyNumberFormat="1" applyFont="1" applyFill="1" applyBorder="1" applyAlignment="1">
      <alignment horizontal="right" vertical="center"/>
    </xf>
    <xf numFmtId="0" fontId="4" fillId="0" borderId="5" xfId="3" applyFont="1" applyFill="1" applyBorder="1" applyAlignment="1">
      <alignment horizontal="center" vertical="center"/>
    </xf>
    <xf numFmtId="1" fontId="4" fillId="0" borderId="5" xfId="3" applyNumberFormat="1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Continuous" vertical="center"/>
    </xf>
    <xf numFmtId="3" fontId="2" fillId="0" borderId="6" xfId="2" applyNumberFormat="1" applyFont="1" applyFill="1" applyBorder="1" applyAlignment="1">
      <alignment horizontal="centerContinuous" vertical="center"/>
    </xf>
    <xf numFmtId="164" fontId="2" fillId="0" borderId="2" xfId="2" applyNumberFormat="1" applyFont="1" applyFill="1" applyBorder="1" applyAlignment="1">
      <alignment horizontal="centerContinuous" vertical="center"/>
    </xf>
    <xf numFmtId="164" fontId="2" fillId="0" borderId="6" xfId="2" applyNumberFormat="1" applyFont="1" applyFill="1" applyBorder="1" applyAlignment="1">
      <alignment horizontal="centerContinuous" vertical="center"/>
    </xf>
    <xf numFmtId="164" fontId="2" fillId="0" borderId="7" xfId="2" applyNumberFormat="1" applyFont="1" applyFill="1" applyBorder="1" applyAlignment="1">
      <alignment horizontal="centerContinuous" vertical="center"/>
    </xf>
    <xf numFmtId="3" fontId="2" fillId="0" borderId="2" xfId="1" applyNumberFormat="1" applyFont="1" applyFill="1" applyBorder="1" applyAlignment="1">
      <alignment horizontal="centerContinuous" vertical="center"/>
    </xf>
    <xf numFmtId="3" fontId="2" fillId="0" borderId="6" xfId="1" applyNumberFormat="1" applyFont="1" applyFill="1" applyBorder="1" applyAlignment="1">
      <alignment horizontal="centerContinuous" vertical="center"/>
    </xf>
    <xf numFmtId="3" fontId="2" fillId="0" borderId="7" xfId="1" applyNumberFormat="1" applyFont="1" applyFill="1" applyBorder="1" applyAlignment="1">
      <alignment horizontal="centerContinuous" vertical="center"/>
    </xf>
    <xf numFmtId="0" fontId="2" fillId="0" borderId="9" xfId="1" applyNumberFormat="1" applyFont="1" applyFill="1" applyBorder="1" applyAlignment="1">
      <alignment horizontal="center" vertical="center"/>
    </xf>
    <xf numFmtId="3" fontId="2" fillId="0" borderId="10" xfId="2" applyNumberFormat="1" applyFont="1" applyFill="1" applyBorder="1" applyAlignment="1">
      <alignment horizontal="centerContinuous" vertical="center"/>
    </xf>
    <xf numFmtId="3" fontId="2" fillId="0" borderId="11" xfId="2" applyNumberFormat="1" applyFont="1" applyFill="1" applyBorder="1" applyAlignment="1">
      <alignment horizontal="centerContinuous" vertical="center"/>
    </xf>
    <xf numFmtId="3" fontId="2" fillId="0" borderId="10" xfId="2" applyNumberFormat="1" applyFont="1" applyFill="1" applyBorder="1" applyAlignment="1">
      <alignment vertical="center"/>
    </xf>
    <xf numFmtId="3" fontId="2" fillId="0" borderId="11" xfId="2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6" fontId="4" fillId="0" borderId="13" xfId="1" applyNumberFormat="1" applyFont="1" applyFill="1" applyBorder="1" applyAlignment="1">
      <alignment vertical="center"/>
    </xf>
    <xf numFmtId="3" fontId="2" fillId="0" borderId="10" xfId="1" applyNumberFormat="1" applyFont="1" applyFill="1" applyBorder="1" applyAlignment="1">
      <alignment horizontal="centerContinuous" vertical="center"/>
    </xf>
    <xf numFmtId="3" fontId="2" fillId="0" borderId="11" xfId="1" applyNumberFormat="1" applyFont="1" applyFill="1" applyBorder="1" applyAlignment="1">
      <alignment horizontal="centerContinuous" vertical="center"/>
    </xf>
    <xf numFmtId="3" fontId="2" fillId="0" borderId="12" xfId="1" applyNumberFormat="1" applyFont="1" applyFill="1" applyBorder="1" applyAlignment="1">
      <alignment horizontal="centerContinuous" vertical="center"/>
    </xf>
    <xf numFmtId="3" fontId="2" fillId="0" borderId="8" xfId="2" applyNumberFormat="1" applyFont="1" applyFill="1" applyBorder="1" applyAlignment="1">
      <alignment horizontal="centerContinuous" vertical="center"/>
    </xf>
    <xf numFmtId="3" fontId="2" fillId="0" borderId="0" xfId="2" applyNumberFormat="1" applyFont="1" applyFill="1" applyBorder="1" applyAlignment="1">
      <alignment horizontal="centerContinuous" vertical="center"/>
    </xf>
    <xf numFmtId="3" fontId="2" fillId="0" borderId="13" xfId="2" applyNumberFormat="1" applyFont="1" applyFill="1" applyBorder="1" applyAlignment="1">
      <alignment horizontal="centerContinuous" vertical="center"/>
    </xf>
    <xf numFmtId="3" fontId="2" fillId="0" borderId="2" xfId="2" applyNumberFormat="1" applyFont="1" applyFill="1" applyBorder="1" applyAlignment="1">
      <alignment vertical="center"/>
    </xf>
    <xf numFmtId="3" fontId="2" fillId="0" borderId="3" xfId="2" applyNumberFormat="1" applyFont="1" applyFill="1" applyBorder="1" applyAlignment="1">
      <alignment vertical="center"/>
    </xf>
    <xf numFmtId="3" fontId="2" fillId="0" borderId="6" xfId="2" applyNumberFormat="1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left" vertical="center"/>
    </xf>
    <xf numFmtId="0" fontId="4" fillId="0" borderId="5" xfId="3" applyFont="1" applyFill="1" applyBorder="1" applyAlignment="1">
      <alignment horizontal="center" vertical="center" wrapText="1"/>
    </xf>
    <xf numFmtId="0" fontId="13" fillId="0" borderId="5" xfId="3" applyNumberFormat="1" applyFont="1" applyFill="1" applyBorder="1" applyAlignment="1">
      <alignment horizontal="center" vertical="center"/>
    </xf>
    <xf numFmtId="1" fontId="2" fillId="0" borderId="5" xfId="3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right" vertical="center"/>
    </xf>
    <xf numFmtId="2" fontId="2" fillId="0" borderId="5" xfId="3" applyNumberFormat="1" applyFont="1" applyFill="1" applyBorder="1" applyAlignment="1">
      <alignment horizontal="center" vertical="center"/>
    </xf>
    <xf numFmtId="2" fontId="2" fillId="0" borderId="5" xfId="30" applyNumberFormat="1" applyFont="1" applyFill="1" applyBorder="1" applyAlignment="1">
      <alignment horizontal="center"/>
    </xf>
    <xf numFmtId="0" fontId="13" fillId="0" borderId="5" xfId="3" applyFont="1" applyFill="1" applyBorder="1" applyAlignment="1">
      <alignment vertical="center"/>
    </xf>
    <xf numFmtId="0" fontId="13" fillId="0" borderId="5" xfId="3" applyFont="1" applyFill="1" applyBorder="1" applyAlignment="1">
      <alignment horizontal="center" vertical="center"/>
    </xf>
    <xf numFmtId="2" fontId="13" fillId="0" borderId="5" xfId="3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2" fontId="2" fillId="0" borderId="5" xfId="1" applyNumberFormat="1" applyFont="1" applyFill="1" applyBorder="1" applyAlignment="1">
      <alignment horizontal="center" vertical="center"/>
    </xf>
    <xf numFmtId="2" fontId="2" fillId="0" borderId="5" xfId="30" applyNumberFormat="1" applyFont="1" applyFill="1" applyBorder="1" applyAlignment="1">
      <alignment horizontal="center" vertical="center"/>
    </xf>
    <xf numFmtId="0" fontId="2" fillId="0" borderId="5" xfId="3" applyFont="1" applyFill="1" applyBorder="1" applyAlignment="1">
      <alignment vertical="center"/>
    </xf>
    <xf numFmtId="3" fontId="2" fillId="4" borderId="5" xfId="1" applyNumberFormat="1" applyFont="1" applyFill="1" applyBorder="1" applyAlignment="1">
      <alignment horizontal="right" vertical="center"/>
    </xf>
    <xf numFmtId="49" fontId="2" fillId="4" borderId="2" xfId="60" applyNumberFormat="1" applyFont="1" applyFill="1" applyBorder="1" applyAlignment="1">
      <alignment horizontal="center" vertical="center"/>
    </xf>
    <xf numFmtId="0" fontId="2" fillId="4" borderId="3" xfId="60" applyNumberFormat="1" applyFont="1" applyFill="1" applyBorder="1" applyAlignment="1">
      <alignment horizontal="center" vertical="center"/>
    </xf>
    <xf numFmtId="171" fontId="2" fillId="4" borderId="2" xfId="60" applyNumberFormat="1" applyFont="1" applyFill="1" applyBorder="1" applyAlignment="1">
      <alignment horizontal="centerContinuous" vertical="center"/>
    </xf>
    <xf numFmtId="171" fontId="2" fillId="4" borderId="6" xfId="60" applyNumberFormat="1" applyFont="1" applyFill="1" applyBorder="1" applyAlignment="1">
      <alignment horizontal="centerContinuous" vertical="center"/>
    </xf>
    <xf numFmtId="171" fontId="2" fillId="4" borderId="7" xfId="60" applyNumberFormat="1" applyFont="1" applyFill="1" applyBorder="1" applyAlignment="1">
      <alignment horizontal="centerContinuous" vertical="center"/>
    </xf>
    <xf numFmtId="0" fontId="2" fillId="4" borderId="6" xfId="60" applyNumberFormat="1" applyFont="1" applyFill="1" applyBorder="1" applyAlignment="1">
      <alignment horizontal="centerContinuous" vertical="center"/>
    </xf>
    <xf numFmtId="0" fontId="2" fillId="4" borderId="7" xfId="60" applyNumberFormat="1" applyFont="1" applyFill="1" applyBorder="1" applyAlignment="1">
      <alignment horizontal="centerContinuous" vertical="center"/>
    </xf>
    <xf numFmtId="3" fontId="2" fillId="4" borderId="2" xfId="60" applyNumberFormat="1" applyFont="1" applyFill="1" applyBorder="1" applyAlignment="1">
      <alignment horizontal="centerContinuous" vertical="center"/>
    </xf>
    <xf numFmtId="3" fontId="2" fillId="4" borderId="7" xfId="60" applyNumberFormat="1" applyFont="1" applyFill="1" applyBorder="1" applyAlignment="1">
      <alignment horizontal="centerContinuous" vertical="center"/>
    </xf>
    <xf numFmtId="0" fontId="5" fillId="4" borderId="0" xfId="70" applyFont="1" applyFill="1"/>
    <xf numFmtId="49" fontId="2" fillId="4" borderId="8" xfId="60" applyNumberFormat="1" applyFont="1" applyFill="1" applyBorder="1" applyAlignment="1">
      <alignment horizontal="center" vertical="center"/>
    </xf>
    <xf numFmtId="0" fontId="2" fillId="4" borderId="9" xfId="60" applyNumberFormat="1" applyFont="1" applyFill="1" applyBorder="1" applyAlignment="1">
      <alignment horizontal="center" vertical="center"/>
    </xf>
    <xf numFmtId="171" fontId="2" fillId="4" borderId="8" xfId="60" applyNumberFormat="1" applyFont="1" applyFill="1" applyBorder="1" applyAlignment="1">
      <alignment horizontal="centerContinuous" vertical="center"/>
    </xf>
    <xf numFmtId="171" fontId="2" fillId="4" borderId="0" xfId="60" applyNumberFormat="1" applyFont="1" applyFill="1" applyBorder="1" applyAlignment="1">
      <alignment horizontal="centerContinuous" vertical="center"/>
    </xf>
    <xf numFmtId="171" fontId="2" fillId="4" borderId="13" xfId="60" applyNumberFormat="1" applyFont="1" applyFill="1" applyBorder="1" applyAlignment="1">
      <alignment horizontal="centerContinuous" vertical="center"/>
    </xf>
    <xf numFmtId="0" fontId="2" fillId="4" borderId="0" xfId="60" applyNumberFormat="1" applyFont="1" applyFill="1" applyBorder="1" applyAlignment="1">
      <alignment vertical="center"/>
    </xf>
    <xf numFmtId="0" fontId="2" fillId="4" borderId="13" xfId="70" applyFont="1" applyFill="1" applyBorder="1" applyAlignment="1">
      <alignment vertical="center"/>
    </xf>
    <xf numFmtId="3" fontId="2" fillId="4" borderId="10" xfId="60" applyNumberFormat="1" applyFont="1" applyFill="1" applyBorder="1" applyAlignment="1">
      <alignment horizontal="centerContinuous" vertical="center"/>
    </xf>
    <xf numFmtId="3" fontId="2" fillId="4" borderId="12" xfId="60" applyNumberFormat="1" applyFont="1" applyFill="1" applyBorder="1" applyAlignment="1">
      <alignment horizontal="centerContinuous" vertical="center"/>
    </xf>
    <xf numFmtId="0" fontId="2" fillId="4" borderId="11" xfId="60" applyNumberFormat="1" applyFont="1" applyFill="1" applyBorder="1" applyAlignment="1">
      <alignment horizontal="centerContinuous" vertical="center"/>
    </xf>
    <xf numFmtId="0" fontId="2" fillId="4" borderId="13" xfId="60" applyNumberFormat="1" applyFont="1" applyFill="1" applyBorder="1" applyAlignment="1">
      <alignment horizontal="centerContinuous" vertical="center"/>
    </xf>
    <xf numFmtId="0" fontId="2" fillId="4" borderId="0" xfId="70" applyFont="1" applyFill="1" applyBorder="1" applyAlignment="1">
      <alignment horizontal="centerContinuous" vertical="center"/>
    </xf>
    <xf numFmtId="0" fontId="2" fillId="4" borderId="13" xfId="70" applyFont="1" applyFill="1" applyBorder="1" applyAlignment="1">
      <alignment horizontal="centerContinuous" vertical="center"/>
    </xf>
    <xf numFmtId="171" fontId="2" fillId="4" borderId="10" xfId="60" applyNumberFormat="1" applyFont="1" applyFill="1" applyBorder="1" applyAlignment="1">
      <alignment horizontal="centerContinuous" vertical="center"/>
    </xf>
    <xf numFmtId="171" fontId="2" fillId="4" borderId="11" xfId="60" applyNumberFormat="1" applyFont="1" applyFill="1" applyBorder="1" applyAlignment="1">
      <alignment horizontal="centerContinuous" vertical="center"/>
    </xf>
    <xf numFmtId="171" fontId="2" fillId="4" borderId="12" xfId="60" applyNumberFormat="1" applyFont="1" applyFill="1" applyBorder="1" applyAlignment="1">
      <alignment horizontal="centerContinuous" vertical="center"/>
    </xf>
    <xf numFmtId="171" fontId="2" fillId="4" borderId="10" xfId="60" applyNumberFormat="1" applyFont="1" applyFill="1" applyBorder="1" applyAlignment="1">
      <alignment vertical="center"/>
    </xf>
    <xf numFmtId="171" fontId="2" fillId="4" borderId="11" xfId="60" applyNumberFormat="1" applyFont="1" applyFill="1" applyBorder="1" applyAlignment="1">
      <alignment vertical="center"/>
    </xf>
    <xf numFmtId="0" fontId="2" fillId="4" borderId="11" xfId="70" applyFont="1" applyFill="1" applyBorder="1" applyAlignment="1">
      <alignment vertical="center"/>
    </xf>
    <xf numFmtId="0" fontId="2" fillId="4" borderId="12" xfId="70" applyFont="1" applyFill="1" applyBorder="1" applyAlignment="1">
      <alignment vertical="center"/>
    </xf>
    <xf numFmtId="0" fontId="2" fillId="4" borderId="3" xfId="70" applyFont="1" applyFill="1" applyBorder="1" applyAlignment="1">
      <alignment horizontal="center" vertical="center"/>
    </xf>
    <xf numFmtId="0" fontId="2" fillId="4" borderId="9" xfId="70" applyFont="1" applyFill="1" applyBorder="1" applyAlignment="1">
      <alignment horizontal="center" vertical="center"/>
    </xf>
    <xf numFmtId="49" fontId="2" fillId="4" borderId="10" xfId="60" applyNumberFormat="1" applyFont="1" applyFill="1" applyBorder="1" applyAlignment="1">
      <alignment horizontal="center" vertical="center"/>
    </xf>
    <xf numFmtId="0" fontId="2" fillId="4" borderId="14" xfId="60" applyNumberFormat="1" applyFont="1" applyFill="1" applyBorder="1" applyAlignment="1">
      <alignment horizontal="center" vertical="center"/>
    </xf>
    <xf numFmtId="171" fontId="2" fillId="4" borderId="14" xfId="60" applyNumberFormat="1" applyFont="1" applyFill="1" applyBorder="1" applyAlignment="1">
      <alignment horizontal="center" vertical="center"/>
    </xf>
    <xf numFmtId="0" fontId="2" fillId="4" borderId="14" xfId="70" applyFont="1" applyFill="1" applyBorder="1" applyAlignment="1">
      <alignment horizontal="center" vertical="center"/>
    </xf>
    <xf numFmtId="0" fontId="2" fillId="4" borderId="10" xfId="60" applyNumberFormat="1" applyFont="1" applyFill="1" applyBorder="1" applyAlignment="1">
      <alignment horizontal="center" vertical="center" textRotation="90"/>
    </xf>
    <xf numFmtId="0" fontId="4" fillId="4" borderId="14" xfId="60" applyNumberFormat="1" applyFont="1" applyFill="1" applyBorder="1" applyAlignment="1">
      <alignment horizontal="left" vertical="center"/>
    </xf>
    <xf numFmtId="0" fontId="2" fillId="4" borderId="12" xfId="60" applyNumberFormat="1" applyFont="1" applyFill="1" applyBorder="1" applyAlignment="1">
      <alignment horizontal="center" vertical="center" textRotation="90"/>
    </xf>
    <xf numFmtId="0" fontId="2" fillId="4" borderId="14" xfId="60" applyNumberFormat="1" applyFont="1" applyFill="1" applyBorder="1" applyAlignment="1">
      <alignment horizontal="center" vertical="center" textRotation="90"/>
    </xf>
    <xf numFmtId="0" fontId="2" fillId="4" borderId="14" xfId="70" applyFont="1" applyFill="1" applyBorder="1" applyAlignment="1">
      <alignment horizontal="center" vertical="center" textRotation="90" wrapText="1"/>
    </xf>
    <xf numFmtId="0" fontId="2" fillId="4" borderId="5" xfId="70" applyFont="1" applyFill="1" applyBorder="1" applyAlignment="1">
      <alignment vertical="center"/>
    </xf>
    <xf numFmtId="0" fontId="4" fillId="4" borderId="5" xfId="3" applyFont="1" applyFill="1" applyBorder="1" applyAlignment="1">
      <alignment horizontal="left" vertical="center"/>
    </xf>
    <xf numFmtId="0" fontId="2" fillId="4" borderId="5" xfId="70" applyFont="1" applyFill="1" applyBorder="1" applyAlignment="1">
      <alignment horizontal="center" vertical="center"/>
    </xf>
    <xf numFmtId="0" fontId="2" fillId="4" borderId="5" xfId="70" applyFont="1" applyFill="1" applyBorder="1" applyAlignment="1">
      <alignment horizontal="right" vertical="center"/>
    </xf>
    <xf numFmtId="0" fontId="5" fillId="4" borderId="0" xfId="70" applyFont="1" applyFill="1" applyAlignment="1">
      <alignment vertical="center"/>
    </xf>
    <xf numFmtId="167" fontId="2" fillId="4" borderId="5" xfId="70" applyNumberFormat="1" applyFont="1" applyFill="1" applyBorder="1" applyAlignment="1">
      <alignment horizontal="right" vertical="center"/>
    </xf>
    <xf numFmtId="0" fontId="3" fillId="4" borderId="0" xfId="0" applyFont="1" applyFill="1"/>
    <xf numFmtId="0" fontId="2" fillId="4" borderId="0" xfId="0" applyFont="1" applyFill="1"/>
    <xf numFmtId="0" fontId="5" fillId="4" borderId="0" xfId="0" applyFont="1" applyFill="1"/>
    <xf numFmtId="0" fontId="2" fillId="4" borderId="5" xfId="1" applyNumberFormat="1" applyFont="1" applyFill="1" applyBorder="1" applyAlignment="1">
      <alignment horizontal="center" vertical="center"/>
    </xf>
    <xf numFmtId="0" fontId="2" fillId="4" borderId="5" xfId="30" applyFont="1" applyFill="1" applyBorder="1" applyAlignment="1">
      <alignment horizontal="center" vertical="center"/>
    </xf>
    <xf numFmtId="0" fontId="4" fillId="4" borderId="5" xfId="30" applyFont="1" applyFill="1" applyBorder="1" applyAlignment="1">
      <alignment horizontal="center" vertical="center"/>
    </xf>
    <xf numFmtId="0" fontId="4" fillId="4" borderId="14" xfId="30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horizontal="center" vertical="center" textRotation="90"/>
    </xf>
    <xf numFmtId="3" fontId="2" fillId="4" borderId="5" xfId="30" applyNumberFormat="1" applyFont="1" applyFill="1" applyBorder="1" applyAlignment="1">
      <alignment horizontal="right" vertical="center"/>
    </xf>
    <xf numFmtId="164" fontId="4" fillId="4" borderId="5" xfId="30" applyNumberFormat="1" applyFont="1" applyFill="1" applyBorder="1" applyAlignment="1">
      <alignment horizontal="right" vertical="center"/>
    </xf>
    <xf numFmtId="0" fontId="4" fillId="4" borderId="5" xfId="1" applyNumberFormat="1" applyFont="1" applyFill="1" applyBorder="1" applyAlignment="1">
      <alignment horizontal="right" vertical="center"/>
    </xf>
    <xf numFmtId="2" fontId="4" fillId="4" borderId="5" xfId="1" applyNumberFormat="1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vertical="center"/>
    </xf>
    <xf numFmtId="0" fontId="2" fillId="4" borderId="5" xfId="30" applyNumberFormat="1" applyFont="1" applyFill="1" applyBorder="1" applyAlignment="1">
      <alignment horizontal="center" vertical="center"/>
    </xf>
    <xf numFmtId="0" fontId="2" fillId="4" borderId="4" xfId="30" applyFont="1" applyFill="1" applyBorder="1" applyAlignment="1">
      <alignment horizontal="center" vertical="center"/>
    </xf>
    <xf numFmtId="3" fontId="4" fillId="4" borderId="5" xfId="30" applyNumberFormat="1" applyFont="1" applyFill="1" applyBorder="1" applyAlignment="1">
      <alignment horizontal="right" vertical="center"/>
    </xf>
    <xf numFmtId="164" fontId="2" fillId="4" borderId="5" xfId="30" applyNumberFormat="1" applyFont="1" applyFill="1" applyBorder="1" applyAlignment="1">
      <alignment horizontal="right" vertical="center"/>
    </xf>
    <xf numFmtId="2" fontId="2" fillId="4" borderId="1" xfId="30" applyNumberFormat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>
      <alignment horizontal="right" vertical="center"/>
    </xf>
    <xf numFmtId="0" fontId="2" fillId="4" borderId="1" xfId="30" applyFont="1" applyFill="1" applyBorder="1" applyAlignment="1">
      <alignment horizontal="center" vertical="center"/>
    </xf>
    <xf numFmtId="0" fontId="4" fillId="4" borderId="5" xfId="30" applyNumberFormat="1" applyFont="1" applyFill="1" applyBorder="1" applyAlignment="1">
      <alignment horizontal="center" vertical="center"/>
    </xf>
    <xf numFmtId="0" fontId="4" fillId="4" borderId="5" xfId="30" applyFont="1" applyFill="1" applyBorder="1" applyAlignment="1">
      <alignment horizontal="right" vertical="center"/>
    </xf>
    <xf numFmtId="0" fontId="4" fillId="4" borderId="4" xfId="30" applyFont="1" applyFill="1" applyBorder="1" applyAlignment="1">
      <alignment horizontal="center" vertical="center"/>
    </xf>
    <xf numFmtId="0" fontId="4" fillId="4" borderId="1" xfId="30" applyFont="1" applyFill="1" applyBorder="1" applyAlignment="1">
      <alignment horizontal="center" vertical="center"/>
    </xf>
    <xf numFmtId="2" fontId="4" fillId="4" borderId="1" xfId="30" applyNumberFormat="1" applyFont="1" applyFill="1" applyBorder="1" applyAlignment="1">
      <alignment horizontal="center" vertical="center"/>
    </xf>
    <xf numFmtId="0" fontId="8" fillId="0" borderId="5" xfId="67" applyFont="1" applyFill="1" applyBorder="1" applyAlignment="1">
      <alignment vertical="center"/>
    </xf>
    <xf numFmtId="1" fontId="8" fillId="0" borderId="5" xfId="67" applyNumberFormat="1" applyFont="1" applyFill="1" applyBorder="1" applyAlignment="1">
      <alignment horizontal="right" vertical="center"/>
    </xf>
    <xf numFmtId="167" fontId="8" fillId="0" borderId="5" xfId="67" applyNumberFormat="1" applyFont="1" applyFill="1" applyBorder="1" applyAlignment="1">
      <alignment horizontal="right" vertical="center"/>
    </xf>
    <xf numFmtId="167" fontId="8" fillId="0" borderId="5" xfId="67" applyNumberFormat="1" applyFont="1" applyFill="1" applyBorder="1" applyAlignment="1">
      <alignment horizontal="center" vertical="center"/>
    </xf>
    <xf numFmtId="2" fontId="8" fillId="0" borderId="5" xfId="67" applyNumberFormat="1" applyFont="1" applyFill="1" applyBorder="1" applyAlignment="1">
      <alignment vertical="center"/>
    </xf>
    <xf numFmtId="0" fontId="24" fillId="0" borderId="0" xfId="67" applyFill="1" applyBorder="1"/>
    <xf numFmtId="0" fontId="2" fillId="3" borderId="10" xfId="60" applyNumberFormat="1" applyFont="1" applyFill="1" applyBorder="1" applyAlignment="1">
      <alignment horizontal="center" vertical="center" textRotation="90"/>
    </xf>
    <xf numFmtId="49" fontId="2" fillId="3" borderId="10" xfId="60" applyNumberFormat="1" applyFont="1" applyFill="1" applyBorder="1" applyAlignment="1">
      <alignment horizontal="center" vertical="center"/>
    </xf>
    <xf numFmtId="0" fontId="4" fillId="3" borderId="14" xfId="60" applyNumberFormat="1" applyFont="1" applyFill="1" applyBorder="1" applyAlignment="1">
      <alignment horizontal="center" vertical="center"/>
    </xf>
    <xf numFmtId="0" fontId="2" fillId="3" borderId="12" xfId="60" applyNumberFormat="1" applyFont="1" applyFill="1" applyBorder="1" applyAlignment="1">
      <alignment horizontal="center" vertical="center" textRotation="90"/>
    </xf>
    <xf numFmtId="0" fontId="2" fillId="3" borderId="14" xfId="60" applyNumberFormat="1" applyFont="1" applyFill="1" applyBorder="1" applyAlignment="1">
      <alignment horizontal="center" vertical="center" textRotation="90"/>
    </xf>
    <xf numFmtId="171" fontId="2" fillId="3" borderId="14" xfId="60" applyNumberFormat="1" applyFont="1" applyFill="1" applyBorder="1" applyAlignment="1">
      <alignment horizontal="center" vertical="center"/>
    </xf>
    <xf numFmtId="0" fontId="2" fillId="3" borderId="14" xfId="70" applyFont="1" applyFill="1" applyBorder="1" applyAlignment="1">
      <alignment horizontal="center" vertical="center"/>
    </xf>
    <xf numFmtId="0" fontId="2" fillId="3" borderId="14" xfId="70" applyFont="1" applyFill="1" applyBorder="1" applyAlignment="1">
      <alignment horizontal="center" vertical="center" textRotation="90" wrapText="1"/>
    </xf>
    <xf numFmtId="0" fontId="5" fillId="3" borderId="0" xfId="70" applyFont="1" applyFill="1"/>
    <xf numFmtId="0" fontId="2" fillId="3" borderId="5" xfId="1" applyNumberFormat="1" applyFont="1" applyFill="1" applyBorder="1" applyAlignment="1">
      <alignment horizontal="center" vertical="center"/>
    </xf>
    <xf numFmtId="0" fontId="4" fillId="3" borderId="14" xfId="1" applyNumberFormat="1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 wrapText="1"/>
    </xf>
    <xf numFmtId="0" fontId="13" fillId="3" borderId="5" xfId="3" applyNumberFormat="1" applyFont="1" applyFill="1" applyBorder="1" applyAlignment="1">
      <alignment horizontal="center" vertical="center"/>
    </xf>
    <xf numFmtId="1" fontId="2" fillId="3" borderId="5" xfId="3" applyNumberFormat="1" applyFont="1" applyFill="1" applyBorder="1" applyAlignment="1">
      <alignment horizontal="center" vertical="center"/>
    </xf>
    <xf numFmtId="2" fontId="2" fillId="3" borderId="5" xfId="3" applyNumberFormat="1" applyFont="1" applyFill="1" applyBorder="1" applyAlignment="1">
      <alignment horizontal="center" vertical="center"/>
    </xf>
    <xf numFmtId="2" fontId="2" fillId="3" borderId="5" xfId="30" applyNumberFormat="1" applyFont="1" applyFill="1" applyBorder="1" applyAlignment="1">
      <alignment horizontal="center"/>
    </xf>
    <xf numFmtId="0" fontId="13" fillId="3" borderId="5" xfId="3" applyFont="1" applyFill="1" applyBorder="1" applyAlignment="1">
      <alignment vertical="center"/>
    </xf>
    <xf numFmtId="0" fontId="13" fillId="3" borderId="5" xfId="3" applyFont="1" applyFill="1" applyBorder="1" applyAlignment="1">
      <alignment horizontal="center" vertical="center"/>
    </xf>
    <xf numFmtId="2" fontId="13" fillId="3" borderId="5" xfId="3" applyNumberFormat="1" applyFont="1" applyFill="1" applyBorder="1" applyAlignment="1">
      <alignment horizontal="center" vertical="center"/>
    </xf>
    <xf numFmtId="0" fontId="24" fillId="3" borderId="5" xfId="67" applyFont="1" applyFill="1" applyBorder="1" applyAlignment="1">
      <alignment horizontal="center" vertical="center" wrapText="1"/>
    </xf>
    <xf numFmtId="0" fontId="20" fillId="3" borderId="5" xfId="3" applyFont="1" applyFill="1" applyBorder="1" applyAlignment="1">
      <alignment horizontal="center" vertical="center"/>
    </xf>
    <xf numFmtId="0" fontId="8" fillId="3" borderId="5" xfId="67" applyFont="1" applyFill="1" applyBorder="1" applyAlignment="1">
      <alignment horizontal="center" vertical="center" textRotation="90" wrapText="1"/>
    </xf>
    <xf numFmtId="0" fontId="8" fillId="3" borderId="5" xfId="67" applyFont="1" applyFill="1" applyBorder="1" applyAlignment="1">
      <alignment horizontal="center" vertical="center"/>
    </xf>
    <xf numFmtId="1" fontId="8" fillId="3" borderId="5" xfId="67" applyNumberFormat="1" applyFont="1" applyFill="1" applyBorder="1" applyAlignment="1">
      <alignment horizontal="center" vertical="center"/>
    </xf>
    <xf numFmtId="167" fontId="8" fillId="3" borderId="5" xfId="67" applyNumberFormat="1" applyFont="1" applyFill="1" applyBorder="1" applyAlignment="1">
      <alignment horizontal="center" vertical="center" wrapText="1"/>
    </xf>
    <xf numFmtId="2" fontId="8" fillId="3" borderId="5" xfId="67" applyNumberFormat="1" applyFont="1" applyFill="1" applyBorder="1" applyAlignment="1">
      <alignment horizontal="center" vertical="center" textRotation="90" wrapText="1"/>
    </xf>
    <xf numFmtId="0" fontId="24" fillId="3" borderId="0" xfId="67" applyFill="1" applyBorder="1"/>
    <xf numFmtId="0" fontId="19" fillId="0" borderId="0" xfId="52" applyFont="1" applyFill="1" applyAlignment="1">
      <alignment vertical="center"/>
    </xf>
    <xf numFmtId="0" fontId="2" fillId="0" borderId="5" xfId="1" applyNumberFormat="1" applyFont="1" applyFill="1" applyBorder="1" applyAlignment="1">
      <alignment horizontal="center" vertical="center" textRotation="90"/>
    </xf>
    <xf numFmtId="0" fontId="2" fillId="0" borderId="3" xfId="1" applyNumberFormat="1" applyFont="1" applyFill="1" applyBorder="1" applyAlignment="1">
      <alignment horizontal="center" vertical="center" textRotation="90"/>
    </xf>
    <xf numFmtId="49" fontId="33" fillId="4" borderId="5" xfId="50" applyNumberFormat="1" applyFont="1" applyFill="1" applyBorder="1" applyAlignment="1">
      <alignment horizontal="center" vertical="center"/>
    </xf>
    <xf numFmtId="49" fontId="34" fillId="4" borderId="5" xfId="50" applyNumberFormat="1" applyFont="1" applyFill="1" applyBorder="1" applyAlignment="1">
      <alignment horizontal="center" vertical="center"/>
    </xf>
    <xf numFmtId="3" fontId="33" fillId="4" borderId="5" xfId="1" applyNumberFormat="1" applyFont="1" applyFill="1" applyBorder="1" applyAlignment="1">
      <alignment vertical="center"/>
    </xf>
    <xf numFmtId="3" fontId="33" fillId="4" borderId="5" xfId="1" applyNumberFormat="1" applyFont="1" applyFill="1" applyBorder="1" applyAlignment="1">
      <alignment horizontal="right" vertical="center"/>
    </xf>
    <xf numFmtId="164" fontId="33" fillId="4" borderId="5" xfId="1" applyNumberFormat="1" applyFont="1" applyFill="1" applyBorder="1" applyAlignment="1">
      <alignment horizontal="right" vertical="center"/>
    </xf>
    <xf numFmtId="166" fontId="33" fillId="4" borderId="5" xfId="1" applyNumberFormat="1" applyFont="1" applyFill="1" applyBorder="1" applyAlignment="1">
      <alignment horizontal="right" vertical="center"/>
    </xf>
    <xf numFmtId="3" fontId="34" fillId="4" borderId="5" xfId="1" applyNumberFormat="1" applyFont="1" applyFill="1" applyBorder="1" applyAlignment="1">
      <alignment horizontal="right" vertical="center"/>
    </xf>
    <xf numFmtId="164" fontId="34" fillId="4" borderId="5" xfId="1" applyNumberFormat="1" applyFont="1" applyFill="1" applyBorder="1" applyAlignment="1">
      <alignment horizontal="right" vertical="center"/>
    </xf>
    <xf numFmtId="166" fontId="34" fillId="4" borderId="5" xfId="1" applyNumberFormat="1" applyFont="1" applyFill="1" applyBorder="1" applyAlignment="1">
      <alignment horizontal="right" vertical="center"/>
    </xf>
    <xf numFmtId="3" fontId="34" fillId="4" borderId="5" xfId="1" applyNumberFormat="1" applyFont="1" applyFill="1" applyBorder="1" applyAlignment="1">
      <alignment vertical="center"/>
    </xf>
    <xf numFmtId="0" fontId="33" fillId="4" borderId="5" xfId="1" applyNumberFormat="1" applyFont="1" applyFill="1" applyBorder="1" applyAlignment="1">
      <alignment horizontal="center" vertical="center"/>
    </xf>
    <xf numFmtId="0" fontId="2" fillId="0" borderId="5" xfId="60" applyNumberFormat="1" applyFont="1" applyFill="1" applyBorder="1" applyAlignment="1">
      <alignment horizontal="center" vertical="center" textRotation="90"/>
    </xf>
    <xf numFmtId="49" fontId="3" fillId="2" borderId="5" xfId="1" applyNumberFormat="1" applyFont="1" applyFill="1" applyBorder="1" applyAlignment="1">
      <alignment vertical="center" wrapText="1"/>
    </xf>
    <xf numFmtId="0" fontId="2" fillId="0" borderId="12" xfId="60" applyNumberFormat="1" applyFont="1" applyFill="1" applyBorder="1" applyAlignment="1">
      <alignment horizontal="center" vertical="center" textRotation="90"/>
    </xf>
    <xf numFmtId="171" fontId="2" fillId="0" borderId="5" xfId="60" applyNumberFormat="1" applyFont="1" applyFill="1" applyBorder="1" applyAlignment="1">
      <alignment horizontal="center" vertical="center"/>
    </xf>
    <xf numFmtId="0" fontId="2" fillId="0" borderId="0" xfId="1" applyFont="1" applyFill="1"/>
    <xf numFmtId="0" fontId="5" fillId="4" borderId="13" xfId="69" applyFont="1" applyFill="1" applyBorder="1" applyAlignment="1">
      <alignment vertical="center"/>
    </xf>
    <xf numFmtId="0" fontId="5" fillId="4" borderId="0" xfId="69" applyFont="1" applyFill="1" applyBorder="1" applyAlignment="1">
      <alignment horizontal="centerContinuous" vertical="center"/>
    </xf>
    <xf numFmtId="0" fontId="5" fillId="4" borderId="13" xfId="69" applyFont="1" applyFill="1" applyBorder="1" applyAlignment="1">
      <alignment horizontal="centerContinuous" vertical="center"/>
    </xf>
    <xf numFmtId="0" fontId="5" fillId="4" borderId="11" xfId="69" applyFont="1" applyFill="1" applyBorder="1" applyAlignment="1">
      <alignment vertical="center"/>
    </xf>
    <xf numFmtId="0" fontId="5" fillId="4" borderId="12" xfId="69" applyFont="1" applyFill="1" applyBorder="1" applyAlignment="1">
      <alignment vertical="center"/>
    </xf>
    <xf numFmtId="0" fontId="2" fillId="4" borderId="3" xfId="69" applyFont="1" applyFill="1" applyBorder="1" applyAlignment="1">
      <alignment horizontal="center" vertical="center"/>
    </xf>
    <xf numFmtId="0" fontId="2" fillId="4" borderId="9" xfId="69" applyFont="1" applyFill="1" applyBorder="1" applyAlignment="1">
      <alignment horizontal="center" vertical="center"/>
    </xf>
    <xf numFmtId="171" fontId="2" fillId="0" borderId="12" xfId="60" applyNumberFormat="1" applyFont="1" applyFill="1" applyBorder="1" applyAlignment="1">
      <alignment horizontal="center" vertical="center"/>
    </xf>
    <xf numFmtId="171" fontId="2" fillId="0" borderId="14" xfId="60" applyNumberFormat="1" applyFont="1" applyFill="1" applyBorder="1" applyAlignment="1">
      <alignment horizontal="center" vertical="center"/>
    </xf>
    <xf numFmtId="0" fontId="2" fillId="4" borderId="14" xfId="69" applyFont="1" applyFill="1" applyBorder="1" applyAlignment="1">
      <alignment horizontal="center" vertical="center"/>
    </xf>
    <xf numFmtId="0" fontId="35" fillId="0" borderId="5" xfId="69" applyFont="1" applyBorder="1" applyAlignment="1">
      <alignment horizontal="center" vertical="center" wrapText="1"/>
    </xf>
    <xf numFmtId="0" fontId="2" fillId="4" borderId="5" xfId="69" applyFont="1" applyFill="1" applyBorder="1" applyAlignment="1">
      <alignment horizontal="center" vertical="center"/>
    </xf>
    <xf numFmtId="0" fontId="5" fillId="0" borderId="5" xfId="69" applyFont="1" applyBorder="1" applyAlignment="1">
      <alignment horizontal="center" vertical="center" textRotation="90" wrapText="1"/>
    </xf>
    <xf numFmtId="0" fontId="5" fillId="0" borderId="5" xfId="69" applyFont="1" applyBorder="1" applyAlignment="1">
      <alignment horizontal="center" vertical="center" textRotation="90"/>
    </xf>
    <xf numFmtId="49" fontId="2" fillId="0" borderId="5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left" vertical="center"/>
    </xf>
    <xf numFmtId="0" fontId="2" fillId="0" borderId="3" xfId="1" applyNumberFormat="1" applyFont="1" applyFill="1" applyBorder="1" applyAlignment="1">
      <alignment horizontal="right" vertical="center" textRotation="90"/>
    </xf>
    <xf numFmtId="0" fontId="2" fillId="0" borderId="5" xfId="1" applyNumberFormat="1" applyFont="1" applyFill="1" applyBorder="1" applyAlignment="1">
      <alignment horizontal="right" vertical="center" textRotation="90"/>
    </xf>
    <xf numFmtId="3" fontId="2" fillId="0" borderId="7" xfId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171" fontId="2" fillId="0" borderId="3" xfId="1" applyNumberFormat="1" applyFont="1" applyFill="1" applyBorder="1" applyAlignment="1">
      <alignment horizontal="right" vertical="center"/>
    </xf>
    <xf numFmtId="164" fontId="4" fillId="0" borderId="3" xfId="1" applyNumberFormat="1" applyFont="1" applyFill="1" applyBorder="1" applyAlignment="1">
      <alignment horizontal="right" vertical="center" textRotation="90"/>
    </xf>
    <xf numFmtId="3" fontId="2" fillId="0" borderId="3" xfId="1" applyNumberFormat="1" applyFont="1" applyFill="1" applyBorder="1" applyAlignment="1">
      <alignment horizontal="right" vertical="center" textRotation="90"/>
    </xf>
    <xf numFmtId="1" fontId="2" fillId="0" borderId="3" xfId="1" applyNumberFormat="1" applyFont="1" applyFill="1" applyBorder="1" applyAlignment="1">
      <alignment horizontal="right" vertical="center" textRotation="90"/>
    </xf>
    <xf numFmtId="166" fontId="2" fillId="0" borderId="3" xfId="1" applyNumberFormat="1" applyFont="1" applyFill="1" applyBorder="1" applyAlignment="1">
      <alignment horizontal="right" vertical="center" textRotation="90"/>
    </xf>
    <xf numFmtId="0" fontId="2" fillId="0" borderId="0" xfId="69" applyFont="1" applyFill="1" applyAlignment="1">
      <alignment horizontal="center"/>
    </xf>
    <xf numFmtId="0" fontId="2" fillId="0" borderId="5" xfId="1" applyNumberFormat="1" applyFont="1" applyFill="1" applyBorder="1" applyAlignment="1">
      <alignment horizontal="center"/>
    </xf>
    <xf numFmtId="49" fontId="2" fillId="0" borderId="5" xfId="1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right"/>
    </xf>
    <xf numFmtId="0" fontId="2" fillId="0" borderId="4" xfId="1" applyNumberFormat="1" applyFont="1" applyFill="1" applyBorder="1" applyAlignment="1">
      <alignment horizontal="right"/>
    </xf>
    <xf numFmtId="1" fontId="2" fillId="0" borderId="5" xfId="1" applyNumberFormat="1" applyFont="1" applyFill="1" applyBorder="1" applyAlignment="1">
      <alignment horizontal="right"/>
    </xf>
    <xf numFmtId="3" fontId="2" fillId="0" borderId="5" xfId="1" applyNumberFormat="1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166" fontId="2" fillId="0" borderId="5" xfId="1" applyNumberFormat="1" applyFont="1" applyFill="1" applyBorder="1" applyAlignment="1">
      <alignment horizontal="right"/>
    </xf>
    <xf numFmtId="0" fontId="2" fillId="0" borderId="0" xfId="1" applyNumberFormat="1" applyFont="1" applyFill="1"/>
    <xf numFmtId="0" fontId="4" fillId="5" borderId="5" xfId="3" applyFont="1" applyFill="1" applyBorder="1" applyAlignment="1">
      <alignment horizontal="center" vertical="center"/>
    </xf>
    <xf numFmtId="0" fontId="31" fillId="0" borderId="5" xfId="50" applyFont="1" applyFill="1" applyBorder="1" applyAlignment="1">
      <alignment horizontal="left" vertical="center"/>
    </xf>
    <xf numFmtId="0" fontId="33" fillId="4" borderId="5" xfId="50" applyNumberFormat="1" applyFont="1" applyFill="1" applyBorder="1" applyAlignment="1">
      <alignment vertical="center" wrapText="1"/>
    </xf>
    <xf numFmtId="1" fontId="2" fillId="4" borderId="5" xfId="1" applyNumberFormat="1" applyFont="1" applyFill="1" applyBorder="1" applyAlignment="1">
      <alignment horizontal="right"/>
    </xf>
    <xf numFmtId="0" fontId="2" fillId="4" borderId="0" xfId="1" applyNumberFormat="1" applyFont="1" applyFill="1"/>
    <xf numFmtId="49" fontId="32" fillId="4" borderId="5" xfId="50" applyNumberFormat="1" applyFont="1" applyFill="1" applyBorder="1" applyAlignment="1">
      <alignment horizontal="left" vertical="center" wrapText="1"/>
    </xf>
    <xf numFmtId="1" fontId="4" fillId="4" borderId="4" xfId="1" applyNumberFormat="1" applyFont="1" applyFill="1" applyBorder="1" applyAlignment="1">
      <alignment horizontal="center" vertical="center"/>
    </xf>
    <xf numFmtId="0" fontId="17" fillId="4" borderId="4" xfId="1" applyNumberFormat="1" applyFont="1" applyFill="1" applyBorder="1" applyAlignment="1">
      <alignment horizontal="right" vertical="center"/>
    </xf>
    <xf numFmtId="0" fontId="34" fillId="4" borderId="5" xfId="50" applyNumberFormat="1" applyFont="1" applyFill="1" applyBorder="1" applyAlignment="1">
      <alignment vertical="center" wrapText="1"/>
    </xf>
    <xf numFmtId="49" fontId="38" fillId="4" borderId="5" xfId="50" applyNumberFormat="1" applyFont="1" applyFill="1" applyBorder="1" applyAlignment="1">
      <alignment horizontal="center" vertical="center"/>
    </xf>
    <xf numFmtId="49" fontId="2" fillId="4" borderId="5" xfId="1" applyNumberFormat="1" applyFont="1" applyFill="1" applyBorder="1" applyAlignment="1">
      <alignment horizontal="center"/>
    </xf>
    <xf numFmtId="0" fontId="31" fillId="4" borderId="5" xfId="50" applyFont="1" applyFill="1" applyBorder="1" applyAlignment="1">
      <alignment horizontal="left" vertical="center"/>
    </xf>
    <xf numFmtId="0" fontId="2" fillId="4" borderId="5" xfId="1" applyNumberFormat="1" applyFont="1" applyFill="1" applyBorder="1" applyAlignment="1">
      <alignment horizontal="right"/>
    </xf>
    <xf numFmtId="0" fontId="2" fillId="4" borderId="4" xfId="1" applyNumberFormat="1" applyFont="1" applyFill="1" applyBorder="1" applyAlignment="1">
      <alignment horizontal="right"/>
    </xf>
    <xf numFmtId="3" fontId="37" fillId="4" borderId="5" xfId="1" applyNumberFormat="1" applyFont="1" applyFill="1" applyBorder="1" applyAlignment="1">
      <alignment horizontal="right" vertical="center"/>
    </xf>
    <xf numFmtId="0" fontId="33" fillId="4" borderId="5" xfId="1" applyFont="1" applyFill="1" applyBorder="1"/>
    <xf numFmtId="1" fontId="13" fillId="4" borderId="5" xfId="50" applyNumberFormat="1" applyFont="1" applyFill="1" applyBorder="1" applyAlignment="1">
      <alignment horizontal="center"/>
    </xf>
    <xf numFmtId="0" fontId="13" fillId="4" borderId="5" xfId="50" applyFont="1" applyFill="1" applyBorder="1" applyAlignment="1">
      <alignment vertical="center" wrapText="1"/>
    </xf>
    <xf numFmtId="0" fontId="13" fillId="4" borderId="5" xfId="50" applyFont="1" applyFill="1" applyBorder="1" applyAlignment="1">
      <alignment horizontal="center" vertical="center"/>
    </xf>
    <xf numFmtId="2" fontId="13" fillId="4" borderId="5" xfId="50" applyNumberFormat="1" applyFont="1" applyFill="1" applyBorder="1" applyAlignment="1">
      <alignment horizontal="center" vertical="center"/>
    </xf>
    <xf numFmtId="0" fontId="2" fillId="4" borderId="3" xfId="1" applyNumberFormat="1" applyFont="1" applyFill="1" applyBorder="1" applyAlignment="1">
      <alignment horizontal="center"/>
    </xf>
    <xf numFmtId="49" fontId="2" fillId="4" borderId="3" xfId="1" applyNumberFormat="1" applyFont="1" applyFill="1" applyBorder="1" applyAlignment="1">
      <alignment horizontal="center"/>
    </xf>
    <xf numFmtId="0" fontId="2" fillId="4" borderId="3" xfId="1" applyNumberFormat="1" applyFont="1" applyFill="1" applyBorder="1" applyAlignment="1">
      <alignment horizontal="right"/>
    </xf>
    <xf numFmtId="0" fontId="2" fillId="4" borderId="7" xfId="1" applyNumberFormat="1" applyFont="1" applyFill="1" applyBorder="1" applyAlignment="1">
      <alignment horizontal="right"/>
    </xf>
    <xf numFmtId="1" fontId="2" fillId="4" borderId="3" xfId="1" applyNumberFormat="1" applyFont="1" applyFill="1" applyBorder="1" applyAlignment="1">
      <alignment horizontal="right"/>
    </xf>
    <xf numFmtId="3" fontId="2" fillId="4" borderId="3" xfId="1" applyNumberFormat="1" applyFont="1" applyFill="1" applyBorder="1" applyAlignment="1">
      <alignment horizontal="right"/>
    </xf>
    <xf numFmtId="164" fontId="2" fillId="4" borderId="3" xfId="1" applyNumberFormat="1" applyFont="1" applyFill="1" applyBorder="1" applyAlignment="1">
      <alignment horizontal="right"/>
    </xf>
    <xf numFmtId="166" fontId="2" fillId="4" borderId="3" xfId="1" applyNumberFormat="1" applyFont="1" applyFill="1" applyBorder="1" applyAlignment="1">
      <alignment horizontal="right"/>
    </xf>
    <xf numFmtId="0" fontId="2" fillId="4" borderId="0" xfId="1" applyNumberFormat="1" applyFont="1" applyFill="1" applyBorder="1"/>
    <xf numFmtId="164" fontId="4" fillId="4" borderId="5" xfId="1" applyNumberFormat="1" applyFont="1" applyFill="1" applyBorder="1" applyAlignment="1">
      <alignment horizontal="right" vertical="center"/>
    </xf>
    <xf numFmtId="166" fontId="4" fillId="4" borderId="5" xfId="1" applyNumberFormat="1" applyFont="1" applyFill="1" applyBorder="1" applyAlignment="1">
      <alignment horizontal="right" vertical="center"/>
    </xf>
    <xf numFmtId="0" fontId="1" fillId="0" borderId="0" xfId="75" applyFill="1"/>
    <xf numFmtId="0" fontId="2" fillId="0" borderId="0" xfId="77" applyFont="1" applyFill="1" applyAlignment="1">
      <alignment horizontal="left"/>
    </xf>
    <xf numFmtId="0" fontId="2" fillId="0" borderId="0" xfId="76" applyFont="1" applyFill="1" applyAlignment="1">
      <alignment horizontal="center"/>
    </xf>
    <xf numFmtId="0" fontId="2" fillId="0" borderId="0" xfId="77" applyFont="1" applyFill="1" applyAlignment="1">
      <alignment horizontal="center"/>
    </xf>
    <xf numFmtId="0" fontId="2" fillId="0" borderId="0" xfId="76" applyFont="1" applyFill="1"/>
    <xf numFmtId="3" fontId="2" fillId="0" borderId="0" xfId="76" applyNumberFormat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3" fontId="2" fillId="0" borderId="0" xfId="1" applyNumberFormat="1" applyFont="1" applyFill="1" applyBorder="1" applyAlignment="1">
      <alignment horizontal="center"/>
    </xf>
    <xf numFmtId="171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171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3" fontId="2" fillId="2" borderId="10" xfId="1" applyNumberFormat="1" applyFont="1" applyFill="1" applyBorder="1" applyAlignment="1">
      <alignment horizontal="center" vertical="center" wrapText="1"/>
    </xf>
    <xf numFmtId="3" fontId="36" fillId="4" borderId="5" xfId="1" applyNumberFormat="1" applyFont="1" applyFill="1" applyBorder="1" applyAlignment="1">
      <alignment vertical="center"/>
    </xf>
    <xf numFmtId="0" fontId="33" fillId="4" borderId="5" xfId="50" applyFont="1" applyFill="1" applyBorder="1" applyAlignment="1">
      <alignment vertical="center" wrapText="1"/>
    </xf>
    <xf numFmtId="2" fontId="2" fillId="0" borderId="5" xfId="50" applyNumberFormat="1" applyFont="1" applyFill="1" applyBorder="1" applyAlignment="1">
      <alignment horizontal="center" vertical="center"/>
    </xf>
    <xf numFmtId="0" fontId="2" fillId="0" borderId="5" xfId="58" applyNumberFormat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vertical="center"/>
    </xf>
    <xf numFmtId="166" fontId="2" fillId="0" borderId="5" xfId="1" applyNumberFormat="1" applyFont="1" applyFill="1" applyBorder="1" applyAlignment="1">
      <alignment horizontal="center" vertical="center"/>
    </xf>
    <xf numFmtId="0" fontId="33" fillId="0" borderId="5" xfId="50" applyFont="1" applyFill="1" applyBorder="1" applyAlignment="1">
      <alignment vertical="center" wrapText="1"/>
    </xf>
    <xf numFmtId="49" fontId="33" fillId="0" borderId="5" xfId="50" applyNumberFormat="1" applyFont="1" applyFill="1" applyBorder="1" applyAlignment="1">
      <alignment horizontal="center" vertical="center"/>
    </xf>
    <xf numFmtId="49" fontId="39" fillId="4" borderId="5" xfId="50" applyNumberFormat="1" applyFont="1" applyFill="1" applyBorder="1" applyAlignment="1">
      <alignment horizontal="center" vertical="center"/>
    </xf>
    <xf numFmtId="0" fontId="33" fillId="4" borderId="5" xfId="50" applyFont="1" applyFill="1" applyBorder="1" applyAlignment="1">
      <alignment horizontal="center" vertical="center"/>
    </xf>
    <xf numFmtId="0" fontId="34" fillId="4" borderId="5" xfId="50" applyFont="1" applyFill="1" applyBorder="1" applyAlignment="1">
      <alignment horizontal="center" vertical="center"/>
    </xf>
    <xf numFmtId="0" fontId="24" fillId="0" borderId="5" xfId="67" applyFont="1" applyBorder="1" applyAlignment="1">
      <alignment horizontal="center" vertical="center" wrapText="1"/>
    </xf>
    <xf numFmtId="0" fontId="24" fillId="0" borderId="5" xfId="67" applyFont="1" applyBorder="1" applyAlignment="1">
      <alignment horizontal="center" vertical="center" textRotation="90" wrapText="1"/>
    </xf>
    <xf numFmtId="2" fontId="24" fillId="0" borderId="5" xfId="67" applyNumberFormat="1" applyFont="1" applyBorder="1" applyAlignment="1">
      <alignment horizontal="center" vertical="center" textRotation="90" wrapText="1"/>
    </xf>
    <xf numFmtId="167" fontId="24" fillId="0" borderId="5" xfId="67" applyNumberFormat="1" applyFont="1" applyBorder="1" applyAlignment="1">
      <alignment horizontal="center" vertical="center" wrapText="1"/>
    </xf>
    <xf numFmtId="0" fontId="34" fillId="4" borderId="5" xfId="1" applyNumberFormat="1" applyFont="1" applyFill="1" applyBorder="1" applyAlignment="1">
      <alignment horizontal="center" vertical="center"/>
    </xf>
    <xf numFmtId="0" fontId="40" fillId="0" borderId="0" xfId="78"/>
    <xf numFmtId="0" fontId="2" fillId="0" borderId="3" xfId="75" applyFont="1" applyFill="1" applyBorder="1" applyAlignment="1">
      <alignment horizontal="center" vertical="center"/>
    </xf>
    <xf numFmtId="0" fontId="2" fillId="0" borderId="7" xfId="75" applyFont="1" applyFill="1" applyBorder="1" applyAlignment="1">
      <alignment horizontal="center" vertical="center"/>
    </xf>
    <xf numFmtId="0" fontId="2" fillId="0" borderId="9" xfId="75" applyFont="1" applyFill="1" applyBorder="1" applyAlignment="1">
      <alignment horizontal="center" vertical="center"/>
    </xf>
    <xf numFmtId="0" fontId="2" fillId="0" borderId="13" xfId="75" applyFont="1" applyFill="1" applyBorder="1" applyAlignment="1">
      <alignment horizontal="center" vertical="center"/>
    </xf>
    <xf numFmtId="0" fontId="41" fillId="0" borderId="14" xfId="1" applyNumberFormat="1" applyFont="1" applyFill="1" applyBorder="1" applyAlignment="1">
      <alignment horizontal="center" vertical="center" wrapText="1"/>
    </xf>
    <xf numFmtId="0" fontId="2" fillId="0" borderId="14" xfId="75" applyFont="1" applyFill="1" applyBorder="1" applyAlignment="1">
      <alignment horizontal="center" vertical="center"/>
    </xf>
    <xf numFmtId="0" fontId="2" fillId="0" borderId="12" xfId="75" applyFont="1" applyFill="1" applyBorder="1" applyAlignment="1">
      <alignment horizontal="center" vertical="center"/>
    </xf>
    <xf numFmtId="0" fontId="35" fillId="0" borderId="5" xfId="78" applyFont="1" applyBorder="1" applyAlignment="1">
      <alignment horizontal="center" vertical="center" wrapText="1"/>
    </xf>
    <xf numFmtId="0" fontId="1" fillId="3" borderId="0" xfId="75" applyFill="1"/>
    <xf numFmtId="0" fontId="4" fillId="4" borderId="5" xfId="75" applyFont="1" applyFill="1" applyBorder="1" applyAlignment="1">
      <alignment horizontal="center" vertical="center"/>
    </xf>
    <xf numFmtId="3" fontId="4" fillId="4" borderId="5" xfId="75" applyNumberFormat="1" applyFont="1" applyFill="1" applyBorder="1" applyAlignment="1">
      <alignment horizontal="right" vertical="center"/>
    </xf>
    <xf numFmtId="0" fontId="29" fillId="4" borderId="0" xfId="75" applyFont="1" applyFill="1"/>
    <xf numFmtId="0" fontId="2" fillId="0" borderId="5" xfId="1" applyNumberFormat="1" applyFont="1" applyFill="1" applyBorder="1"/>
    <xf numFmtId="0" fontId="33" fillId="4" borderId="5" xfId="30" applyFont="1" applyFill="1" applyBorder="1" applyAlignment="1">
      <alignment horizontal="left" vertical="center"/>
    </xf>
    <xf numFmtId="0" fontId="23" fillId="4" borderId="5" xfId="75" applyFont="1" applyFill="1" applyBorder="1" applyAlignment="1">
      <alignment vertical="center"/>
    </xf>
    <xf numFmtId="0" fontId="30" fillId="4" borderId="0" xfId="75" applyFont="1" applyFill="1"/>
    <xf numFmtId="0" fontId="2" fillId="4" borderId="5" xfId="1" applyNumberFormat="1" applyFont="1" applyFill="1" applyBorder="1"/>
    <xf numFmtId="0" fontId="38" fillId="4" borderId="5" xfId="30" applyFont="1" applyFill="1" applyBorder="1" applyAlignment="1">
      <alignment horizontal="left" vertical="center"/>
    </xf>
    <xf numFmtId="0" fontId="38" fillId="4" borderId="5" xfId="30" applyFont="1" applyFill="1" applyBorder="1" applyAlignment="1">
      <alignment horizontal="center" vertical="center"/>
    </xf>
    <xf numFmtId="0" fontId="38" fillId="4" borderId="4" xfId="30" applyFont="1" applyFill="1" applyBorder="1" applyAlignment="1">
      <alignment horizontal="center" vertical="center"/>
    </xf>
    <xf numFmtId="0" fontId="18" fillId="0" borderId="0" xfId="75" applyFont="1" applyFill="1"/>
    <xf numFmtId="0" fontId="42" fillId="0" borderId="5" xfId="52" applyFont="1" applyFill="1" applyBorder="1" applyAlignment="1">
      <alignment horizontal="center" vertical="center"/>
    </xf>
    <xf numFmtId="0" fontId="2" fillId="0" borderId="5" xfId="52" applyFont="1" applyFill="1" applyBorder="1" applyAlignment="1">
      <alignment horizontal="right" vertical="center"/>
    </xf>
    <xf numFmtId="0" fontId="4" fillId="0" borderId="5" xfId="52" applyFont="1" applyFill="1" applyBorder="1" applyAlignment="1">
      <alignment horizontal="center" vertical="center"/>
    </xf>
    <xf numFmtId="0" fontId="2" fillId="0" borderId="5" xfId="52" applyFont="1" applyFill="1" applyBorder="1" applyAlignment="1">
      <alignment horizontal="center" vertical="center"/>
    </xf>
    <xf numFmtId="0" fontId="5" fillId="0" borderId="0" xfId="78" applyFont="1"/>
    <xf numFmtId="0" fontId="42" fillId="3" borderId="5" xfId="52" applyFont="1" applyFill="1" applyBorder="1" applyAlignment="1">
      <alignment horizontal="center" vertical="center"/>
    </xf>
    <xf numFmtId="0" fontId="4" fillId="3" borderId="5" xfId="1" applyNumberFormat="1" applyFont="1" applyFill="1" applyBorder="1" applyAlignment="1">
      <alignment horizontal="left" vertical="center"/>
    </xf>
    <xf numFmtId="0" fontId="2" fillId="3" borderId="5" xfId="52" applyFont="1" applyFill="1" applyBorder="1" applyAlignment="1">
      <alignment horizontal="right" vertical="center"/>
    </xf>
    <xf numFmtId="0" fontId="4" fillId="3" borderId="5" xfId="52" applyFont="1" applyFill="1" applyBorder="1" applyAlignment="1">
      <alignment horizontal="center" vertical="center"/>
    </xf>
    <xf numFmtId="0" fontId="2" fillId="3" borderId="5" xfId="52" applyFont="1" applyFill="1" applyBorder="1" applyAlignment="1">
      <alignment horizontal="center" vertical="center"/>
    </xf>
    <xf numFmtId="0" fontId="4" fillId="0" borderId="5" xfId="52" applyFont="1" applyFill="1" applyBorder="1" applyAlignment="1">
      <alignment horizontal="left" vertical="center"/>
    </xf>
    <xf numFmtId="0" fontId="43" fillId="4" borderId="5" xfId="52" applyFont="1" applyFill="1" applyBorder="1" applyAlignment="1">
      <alignment horizontal="center" vertical="center"/>
    </xf>
    <xf numFmtId="1" fontId="43" fillId="4" borderId="5" xfId="43" applyNumberFormat="1" applyFont="1" applyFill="1" applyBorder="1" applyAlignment="1">
      <alignment horizontal="center" vertical="center"/>
    </xf>
    <xf numFmtId="49" fontId="43" fillId="4" borderId="5" xfId="52" applyNumberFormat="1" applyFont="1" applyFill="1" applyBorder="1" applyAlignment="1">
      <alignment horizontal="center" vertical="center"/>
    </xf>
    <xf numFmtId="0" fontId="43" fillId="4" borderId="5" xfId="52" applyFont="1" applyFill="1" applyBorder="1" applyAlignment="1">
      <alignment horizontal="right" vertical="center"/>
    </xf>
    <xf numFmtId="0" fontId="44" fillId="4" borderId="5" xfId="52" applyFont="1" applyFill="1" applyBorder="1" applyAlignment="1">
      <alignment horizontal="right" vertical="center"/>
    </xf>
    <xf numFmtId="0" fontId="43" fillId="4" borderId="5" xfId="63" applyFont="1" applyFill="1" applyBorder="1" applyAlignment="1">
      <alignment horizontal="right"/>
    </xf>
    <xf numFmtId="3" fontId="43" fillId="4" borderId="5" xfId="52" applyNumberFormat="1" applyFont="1" applyFill="1" applyBorder="1" applyAlignment="1">
      <alignment horizontal="right" vertical="center"/>
    </xf>
    <xf numFmtId="1" fontId="45" fillId="4" borderId="5" xfId="52" applyNumberFormat="1" applyFont="1" applyFill="1" applyBorder="1" applyAlignment="1">
      <alignment horizontal="right" vertical="center"/>
    </xf>
    <xf numFmtId="169" fontId="43" fillId="4" borderId="5" xfId="52" applyNumberFormat="1" applyFont="1" applyFill="1" applyBorder="1" applyAlignment="1">
      <alignment horizontal="right" vertical="center"/>
    </xf>
    <xf numFmtId="168" fontId="43" fillId="4" borderId="5" xfId="52" applyNumberFormat="1" applyFont="1" applyFill="1" applyBorder="1" applyAlignment="1">
      <alignment horizontal="right" vertical="center"/>
    </xf>
    <xf numFmtId="0" fontId="43" fillId="4" borderId="5" xfId="61" applyNumberFormat="1" applyFont="1" applyFill="1" applyBorder="1" applyAlignment="1">
      <alignment horizontal="right" vertical="center" wrapText="1"/>
    </xf>
    <xf numFmtId="0" fontId="43" fillId="4" borderId="5" xfId="62" applyFont="1" applyFill="1" applyBorder="1" applyAlignment="1">
      <alignment horizontal="right" vertical="center"/>
    </xf>
    <xf numFmtId="0" fontId="43" fillId="4" borderId="5" xfId="42" applyFont="1" applyFill="1" applyBorder="1" applyAlignment="1">
      <alignment horizontal="right" vertical="center"/>
    </xf>
    <xf numFmtId="0" fontId="19" fillId="4" borderId="0" xfId="52" applyFont="1" applyFill="1" applyAlignment="1">
      <alignment vertical="center"/>
    </xf>
    <xf numFmtId="0" fontId="5" fillId="4" borderId="0" xfId="78" applyFont="1" applyFill="1"/>
    <xf numFmtId="0" fontId="44" fillId="4" borderId="5" xfId="52" applyFont="1" applyFill="1" applyBorder="1" applyAlignment="1">
      <alignment horizontal="center" vertical="center"/>
    </xf>
    <xf numFmtId="0" fontId="45" fillId="4" borderId="5" xfId="52" applyFont="1" applyFill="1" applyBorder="1" applyAlignment="1">
      <alignment horizontal="right" vertical="center"/>
    </xf>
    <xf numFmtId="169" fontId="45" fillId="4" borderId="5" xfId="52" applyNumberFormat="1" applyFont="1" applyFill="1" applyBorder="1" applyAlignment="1">
      <alignment horizontal="right" vertical="center"/>
    </xf>
    <xf numFmtId="168" fontId="45" fillId="4" borderId="5" xfId="52" applyNumberFormat="1" applyFont="1" applyFill="1" applyBorder="1" applyAlignment="1">
      <alignment horizontal="right" vertical="center"/>
    </xf>
    <xf numFmtId="0" fontId="45" fillId="4" borderId="5" xfId="61" applyNumberFormat="1" applyFont="1" applyFill="1" applyBorder="1" applyAlignment="1">
      <alignment horizontal="right" vertical="center" wrapText="1"/>
    </xf>
    <xf numFmtId="0" fontId="45" fillId="4" borderId="5" xfId="62" applyFont="1" applyFill="1" applyBorder="1" applyAlignment="1">
      <alignment horizontal="right" vertical="center"/>
    </xf>
    <xf numFmtId="167" fontId="45" fillId="4" borderId="5" xfId="42" applyNumberFormat="1" applyFont="1" applyFill="1" applyBorder="1" applyAlignment="1">
      <alignment horizontal="right" vertical="center"/>
    </xf>
    <xf numFmtId="0" fontId="45" fillId="4" borderId="5" xfId="42" applyFont="1" applyFill="1" applyBorder="1" applyAlignment="1">
      <alignment horizontal="right" vertical="center"/>
    </xf>
    <xf numFmtId="0" fontId="43" fillId="4" borderId="5" xfId="20" applyFont="1" applyFill="1" applyBorder="1" applyAlignment="1">
      <alignment horizontal="center" vertical="center"/>
    </xf>
    <xf numFmtId="0" fontId="43" fillId="4" borderId="5" xfId="52" applyFont="1" applyFill="1" applyBorder="1" applyAlignment="1">
      <alignment horizontal="center"/>
    </xf>
    <xf numFmtId="167" fontId="43" fillId="4" borderId="5" xfId="42" applyNumberFormat="1" applyFont="1" applyFill="1" applyBorder="1" applyAlignment="1">
      <alignment horizontal="right" vertical="center"/>
    </xf>
    <xf numFmtId="0" fontId="43" fillId="0" borderId="5" xfId="52" applyFont="1" applyFill="1" applyBorder="1" applyAlignment="1">
      <alignment horizontal="center" vertical="center"/>
    </xf>
    <xf numFmtId="0" fontId="45" fillId="0" borderId="5" xfId="52" applyFont="1" applyFill="1" applyBorder="1" applyAlignment="1">
      <alignment horizontal="center" vertical="center"/>
    </xf>
    <xf numFmtId="0" fontId="45" fillId="0" borderId="5" xfId="52" applyFont="1" applyFill="1" applyBorder="1" applyAlignment="1">
      <alignment horizontal="right" vertical="center"/>
    </xf>
    <xf numFmtId="0" fontId="44" fillId="0" borderId="5" xfId="52" applyFont="1" applyFill="1" applyBorder="1" applyAlignment="1">
      <alignment horizontal="center" vertical="center"/>
    </xf>
    <xf numFmtId="168" fontId="45" fillId="0" borderId="5" xfId="52" applyNumberFormat="1" applyFont="1" applyFill="1" applyBorder="1" applyAlignment="1">
      <alignment horizontal="right" vertical="center"/>
    </xf>
    <xf numFmtId="0" fontId="43" fillId="0" borderId="5" xfId="52" applyFont="1" applyFill="1" applyBorder="1" applyAlignment="1">
      <alignment horizontal="right" vertical="center"/>
    </xf>
    <xf numFmtId="0" fontId="45" fillId="0" borderId="5" xfId="61" applyNumberFormat="1" applyFont="1" applyFill="1" applyBorder="1" applyAlignment="1">
      <alignment horizontal="right" vertical="center" wrapText="1"/>
    </xf>
    <xf numFmtId="0" fontId="45" fillId="0" borderId="5" xfId="62" applyFont="1" applyFill="1" applyBorder="1" applyAlignment="1">
      <alignment horizontal="right" vertical="center"/>
    </xf>
    <xf numFmtId="167" fontId="43" fillId="0" borderId="5" xfId="42" applyNumberFormat="1" applyFont="1" applyFill="1" applyBorder="1" applyAlignment="1">
      <alignment horizontal="right" vertical="center"/>
    </xf>
    <xf numFmtId="49" fontId="33" fillId="4" borderId="5" xfId="52" applyNumberFormat="1" applyFont="1" applyFill="1" applyBorder="1" applyAlignment="1">
      <alignment vertical="center"/>
    </xf>
    <xf numFmtId="0" fontId="34" fillId="4" borderId="5" xfId="52" applyFont="1" applyFill="1" applyBorder="1" applyAlignment="1">
      <alignment vertical="center"/>
    </xf>
    <xf numFmtId="0" fontId="8" fillId="0" borderId="0" xfId="64"/>
    <xf numFmtId="167" fontId="8" fillId="0" borderId="0" xfId="64" applyNumberFormat="1" applyAlignment="1">
      <alignment horizontal="center"/>
    </xf>
    <xf numFmtId="0" fontId="8" fillId="0" borderId="0" xfId="64" applyAlignment="1">
      <alignment horizontal="center"/>
    </xf>
    <xf numFmtId="0" fontId="8" fillId="0" borderId="0" xfId="64" applyAlignment="1">
      <alignment horizontal="center" vertical="center" wrapText="1"/>
    </xf>
    <xf numFmtId="0" fontId="8" fillId="0" borderId="5" xfId="64" applyFont="1" applyFill="1" applyBorder="1" applyAlignment="1">
      <alignment horizontal="center" vertical="center"/>
    </xf>
    <xf numFmtId="0" fontId="8" fillId="0" borderId="5" xfId="64" applyFont="1" applyBorder="1" applyAlignment="1">
      <alignment horizontal="center" vertical="center"/>
    </xf>
    <xf numFmtId="0" fontId="8" fillId="0" borderId="0" xfId="64" applyBorder="1"/>
    <xf numFmtId="0" fontId="8" fillId="0" borderId="5" xfId="64" applyFont="1" applyBorder="1" applyAlignment="1">
      <alignment horizontal="center" vertical="center" wrapText="1"/>
    </xf>
    <xf numFmtId="0" fontId="20" fillId="0" borderId="5" xfId="3" applyFont="1" applyFill="1" applyBorder="1" applyAlignment="1">
      <alignment horizontal="center" vertical="center"/>
    </xf>
    <xf numFmtId="0" fontId="8" fillId="0" borderId="5" xfId="64" applyFont="1" applyBorder="1" applyAlignment="1">
      <alignment horizontal="center" vertical="center" textRotation="90" wrapText="1"/>
    </xf>
    <xf numFmtId="167" fontId="8" fillId="0" borderId="5" xfId="64" applyNumberFormat="1" applyFont="1" applyBorder="1" applyAlignment="1">
      <alignment horizontal="center" vertical="center" wrapText="1"/>
    </xf>
    <xf numFmtId="0" fontId="21" fillId="0" borderId="5" xfId="64" applyFont="1" applyBorder="1" applyAlignment="1">
      <alignment horizontal="center" vertical="center" wrapText="1"/>
    </xf>
    <xf numFmtId="167" fontId="46" fillId="0" borderId="5" xfId="64" applyNumberFormat="1" applyFont="1" applyBorder="1" applyAlignment="1">
      <alignment horizontal="center" vertical="center" wrapText="1"/>
    </xf>
    <xf numFmtId="0" fontId="48" fillId="0" borderId="0" xfId="79" applyAlignment="1">
      <alignment horizontal="center" vertical="center" wrapText="1"/>
    </xf>
    <xf numFmtId="0" fontId="48" fillId="0" borderId="5" xfId="79" applyFont="1" applyFill="1" applyBorder="1" applyAlignment="1">
      <alignment horizontal="center" vertical="center"/>
    </xf>
    <xf numFmtId="0" fontId="48" fillId="0" borderId="5" xfId="79" applyFont="1" applyBorder="1" applyAlignment="1">
      <alignment horizontal="center" vertical="center"/>
    </xf>
    <xf numFmtId="1" fontId="48" fillId="0" borderId="5" xfId="79" applyNumberFormat="1" applyFont="1" applyFill="1" applyBorder="1" applyAlignment="1">
      <alignment horizontal="center" vertical="center"/>
    </xf>
    <xf numFmtId="0" fontId="48" fillId="0" borderId="0" xfId="79" applyBorder="1"/>
    <xf numFmtId="0" fontId="48" fillId="0" borderId="5" xfId="79" applyFont="1" applyBorder="1" applyAlignment="1">
      <alignment horizontal="center" vertical="center" wrapText="1"/>
    </xf>
    <xf numFmtId="0" fontId="8" fillId="0" borderId="5" xfId="79" applyFont="1" applyBorder="1" applyAlignment="1">
      <alignment horizontal="center" vertical="center" textRotation="90" wrapText="1"/>
    </xf>
    <xf numFmtId="0" fontId="8" fillId="0" borderId="5" xfId="79" applyFont="1" applyFill="1" applyBorder="1" applyAlignment="1">
      <alignment horizontal="center" vertical="center"/>
    </xf>
    <xf numFmtId="0" fontId="8" fillId="0" borderId="5" xfId="79" applyFont="1" applyBorder="1" applyAlignment="1">
      <alignment horizontal="center" vertical="center"/>
    </xf>
    <xf numFmtId="1" fontId="8" fillId="0" borderId="5" xfId="79" applyNumberFormat="1" applyFont="1" applyFill="1" applyBorder="1" applyAlignment="1">
      <alignment horizontal="center" vertical="center"/>
    </xf>
    <xf numFmtId="167" fontId="8" fillId="0" borderId="5" xfId="79" applyNumberFormat="1" applyFont="1" applyBorder="1" applyAlignment="1">
      <alignment horizontal="center" vertical="center" wrapText="1"/>
    </xf>
    <xf numFmtId="2" fontId="8" fillId="0" borderId="5" xfId="79" applyNumberFormat="1" applyFont="1" applyBorder="1" applyAlignment="1">
      <alignment horizontal="center" vertical="center" textRotation="90" wrapText="1"/>
    </xf>
    <xf numFmtId="0" fontId="8" fillId="0" borderId="5" xfId="79" applyFont="1" applyBorder="1" applyAlignment="1">
      <alignment horizontal="center"/>
    </xf>
    <xf numFmtId="0" fontId="21" fillId="0" borderId="5" xfId="79" applyFont="1" applyBorder="1" applyAlignment="1">
      <alignment horizontal="center" vertical="center" wrapText="1"/>
    </xf>
    <xf numFmtId="0" fontId="8" fillId="0" borderId="5" xfId="79" applyFont="1" applyFill="1" applyBorder="1" applyAlignment="1">
      <alignment vertical="center" wrapText="1"/>
    </xf>
    <xf numFmtId="0" fontId="8" fillId="0" borderId="5" xfId="79" applyFont="1" applyBorder="1"/>
    <xf numFmtId="1" fontId="8" fillId="0" borderId="5" xfId="79" applyNumberFormat="1" applyFont="1" applyBorder="1" applyAlignment="1">
      <alignment horizontal="center"/>
    </xf>
    <xf numFmtId="167" fontId="8" fillId="0" borderId="5" xfId="79" applyNumberFormat="1" applyFont="1" applyBorder="1" applyAlignment="1">
      <alignment horizontal="center"/>
    </xf>
    <xf numFmtId="2" fontId="8" fillId="0" borderId="5" xfId="79" applyNumberFormat="1" applyFont="1" applyBorder="1"/>
    <xf numFmtId="2" fontId="8" fillId="4" borderId="5" xfId="79" applyNumberFormat="1" applyFont="1" applyFill="1" applyBorder="1"/>
    <xf numFmtId="2" fontId="8" fillId="4" borderId="5" xfId="79" applyNumberFormat="1" applyFont="1" applyFill="1" applyBorder="1" applyAlignment="1">
      <alignment horizontal="center" vertical="center"/>
    </xf>
    <xf numFmtId="2" fontId="8" fillId="0" borderId="5" xfId="79" applyNumberFormat="1" applyFont="1" applyFill="1" applyBorder="1" applyAlignment="1">
      <alignment horizontal="center" vertical="center"/>
    </xf>
    <xf numFmtId="2" fontId="8" fillId="0" borderId="5" xfId="79" applyNumberFormat="1" applyFont="1" applyBorder="1" applyAlignment="1">
      <alignment horizontal="center"/>
    </xf>
    <xf numFmtId="0" fontId="8" fillId="4" borderId="5" xfId="79" applyFont="1" applyFill="1" applyBorder="1" applyAlignment="1">
      <alignment horizontal="center" vertical="center"/>
    </xf>
    <xf numFmtId="1" fontId="8" fillId="4" borderId="5" xfId="79" applyNumberFormat="1" applyFont="1" applyFill="1" applyBorder="1" applyAlignment="1">
      <alignment horizontal="center" vertical="center"/>
    </xf>
    <xf numFmtId="0" fontId="8" fillId="4" borderId="5" xfId="79" applyFont="1" applyFill="1" applyBorder="1" applyAlignment="1">
      <alignment vertical="center" wrapText="1"/>
    </xf>
    <xf numFmtId="1" fontId="8" fillId="4" borderId="5" xfId="79" applyNumberFormat="1" applyFont="1" applyFill="1" applyBorder="1" applyAlignment="1">
      <alignment horizontal="right" vertical="center"/>
    </xf>
    <xf numFmtId="167" fontId="8" fillId="4" borderId="5" xfId="79" applyNumberFormat="1" applyFont="1" applyFill="1" applyBorder="1" applyAlignment="1">
      <alignment horizontal="right" vertical="center"/>
    </xf>
    <xf numFmtId="0" fontId="48" fillId="4" borderId="0" xfId="79" applyFill="1" applyBorder="1"/>
    <xf numFmtId="2" fontId="8" fillId="4" borderId="5" xfId="79" applyNumberFormat="1" applyFont="1" applyFill="1" applyBorder="1" applyAlignment="1">
      <alignment horizontal="right" vertical="center"/>
    </xf>
    <xf numFmtId="0" fontId="48" fillId="0" borderId="0" xfId="79" applyAlignment="1">
      <alignment horizontal="center"/>
    </xf>
    <xf numFmtId="0" fontId="48" fillId="0" borderId="0" xfId="79"/>
    <xf numFmtId="1" fontId="48" fillId="0" borderId="0" xfId="79" applyNumberFormat="1"/>
    <xf numFmtId="2" fontId="48" fillId="0" borderId="0" xfId="79" applyNumberFormat="1" applyAlignment="1">
      <alignment horizontal="center"/>
    </xf>
    <xf numFmtId="167" fontId="48" fillId="0" borderId="0" xfId="79" applyNumberFormat="1" applyAlignment="1">
      <alignment horizontal="center"/>
    </xf>
    <xf numFmtId="2" fontId="48" fillId="0" borderId="0" xfId="79" applyNumberFormat="1"/>
    <xf numFmtId="0" fontId="8" fillId="4" borderId="5" xfId="79" applyFont="1" applyFill="1" applyBorder="1" applyAlignment="1">
      <alignment horizontal="center"/>
    </xf>
    <xf numFmtId="0" fontId="21" fillId="4" borderId="5" xfId="20" applyFont="1" applyFill="1" applyBorder="1" applyAlignment="1">
      <alignment horizontal="left" vertical="center" wrapText="1"/>
    </xf>
    <xf numFmtId="0" fontId="8" fillId="4" borderId="5" xfId="79" applyFont="1" applyFill="1" applyBorder="1"/>
    <xf numFmtId="1" fontId="8" fillId="4" borderId="5" xfId="79" applyNumberFormat="1" applyFont="1" applyFill="1" applyBorder="1" applyAlignment="1">
      <alignment horizontal="center"/>
    </xf>
    <xf numFmtId="167" fontId="8" fillId="4" borderId="5" xfId="79" applyNumberFormat="1" applyFont="1" applyFill="1" applyBorder="1" applyAlignment="1">
      <alignment horizontal="center"/>
    </xf>
    <xf numFmtId="2" fontId="8" fillId="4" borderId="5" xfId="79" applyNumberFormat="1" applyFont="1" applyFill="1" applyBorder="1" applyAlignment="1">
      <alignment horizontal="center"/>
    </xf>
    <xf numFmtId="0" fontId="49" fillId="4" borderId="5" xfId="79" applyFont="1" applyFill="1" applyBorder="1" applyAlignment="1">
      <alignment horizontal="center" vertical="center"/>
    </xf>
    <xf numFmtId="2" fontId="49" fillId="4" borderId="5" xfId="79" applyNumberFormat="1" applyFont="1" applyFill="1" applyBorder="1" applyAlignment="1">
      <alignment vertical="center"/>
    </xf>
    <xf numFmtId="0" fontId="21" fillId="0" borderId="5" xfId="79" applyFont="1" applyBorder="1" applyAlignment="1">
      <alignment horizontal="center" vertical="center"/>
    </xf>
    <xf numFmtId="0" fontId="21" fillId="0" borderId="5" xfId="79" applyFont="1" applyBorder="1" applyAlignment="1">
      <alignment horizontal="right" vertical="center"/>
    </xf>
    <xf numFmtId="0" fontId="21" fillId="0" borderId="5" xfId="79" applyFont="1" applyBorder="1" applyAlignment="1">
      <alignment vertical="center"/>
    </xf>
    <xf numFmtId="1" fontId="21" fillId="0" borderId="5" xfId="79" applyNumberFormat="1" applyFont="1" applyBorder="1" applyAlignment="1">
      <alignment vertical="center"/>
    </xf>
    <xf numFmtId="2" fontId="21" fillId="0" borderId="5" xfId="79" applyNumberFormat="1" applyFont="1" applyBorder="1" applyAlignment="1">
      <alignment vertical="center"/>
    </xf>
    <xf numFmtId="2" fontId="21" fillId="0" borderId="5" xfId="79" applyNumberFormat="1" applyFont="1" applyBorder="1" applyAlignment="1">
      <alignment horizontal="center" vertical="center"/>
    </xf>
    <xf numFmtId="0" fontId="21" fillId="0" borderId="0" xfId="79" applyFont="1" applyAlignment="1">
      <alignment vertical="center"/>
    </xf>
    <xf numFmtId="167" fontId="21" fillId="0" borderId="5" xfId="79" applyNumberFormat="1" applyFont="1" applyBorder="1" applyAlignment="1">
      <alignment horizontal="right" vertical="center"/>
    </xf>
    <xf numFmtId="0" fontId="8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5" xfId="0" applyFont="1" applyFill="1" applyBorder="1"/>
    <xf numFmtId="0" fontId="8" fillId="4" borderId="5" xfId="0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/>
    </xf>
    <xf numFmtId="167" fontId="8" fillId="4" borderId="5" xfId="0" applyNumberFormat="1" applyFont="1" applyFill="1" applyBorder="1" applyAlignment="1">
      <alignment horizontal="center"/>
    </xf>
    <xf numFmtId="2" fontId="8" fillId="4" borderId="5" xfId="0" applyNumberFormat="1" applyFont="1" applyFill="1" applyBorder="1"/>
    <xf numFmtId="2" fontId="8" fillId="4" borderId="5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8" fillId="4" borderId="0" xfId="0" applyFont="1" applyFill="1" applyBorder="1"/>
    <xf numFmtId="0" fontId="21" fillId="4" borderId="5" xfId="0" applyFont="1" applyFill="1" applyBorder="1" applyAlignment="1">
      <alignment horizontal="left" vertical="center" wrapText="1"/>
    </xf>
    <xf numFmtId="0" fontId="50" fillId="0" borderId="5" xfId="64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right" vertical="center"/>
    </xf>
    <xf numFmtId="1" fontId="8" fillId="4" borderId="5" xfId="0" applyNumberFormat="1" applyFont="1" applyFill="1" applyBorder="1" applyAlignment="1">
      <alignment horizontal="center" vertical="center"/>
    </xf>
    <xf numFmtId="167" fontId="8" fillId="4" borderId="5" xfId="0" applyNumberFormat="1" applyFont="1" applyFill="1" applyBorder="1" applyAlignment="1">
      <alignment horizontal="right" vertical="center"/>
    </xf>
    <xf numFmtId="167" fontId="8" fillId="4" borderId="5" xfId="0" applyNumberFormat="1" applyFont="1" applyFill="1" applyBorder="1" applyAlignment="1">
      <alignment horizontal="center" vertical="center"/>
    </xf>
    <xf numFmtId="0" fontId="8" fillId="4" borderId="5" xfId="64" applyFont="1" applyFill="1" applyBorder="1" applyAlignment="1">
      <alignment horizontal="center" vertical="center"/>
    </xf>
    <xf numFmtId="0" fontId="8" fillId="4" borderId="5" xfId="64" applyNumberFormat="1" applyFont="1" applyFill="1" applyBorder="1" applyAlignment="1">
      <alignment horizontal="center" vertical="center"/>
    </xf>
    <xf numFmtId="0" fontId="8" fillId="4" borderId="5" xfId="64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right"/>
    </xf>
    <xf numFmtId="0" fontId="21" fillId="4" borderId="5" xfId="0" applyFont="1" applyFill="1" applyBorder="1"/>
    <xf numFmtId="1" fontId="21" fillId="4" borderId="5" xfId="0" applyNumberFormat="1" applyFont="1" applyFill="1" applyBorder="1"/>
    <xf numFmtId="1" fontId="21" fillId="4" borderId="5" xfId="0" applyNumberFormat="1" applyFont="1" applyFill="1" applyBorder="1" applyAlignment="1"/>
    <xf numFmtId="167" fontId="21" fillId="4" borderId="5" xfId="0" applyNumberFormat="1" applyFont="1" applyFill="1" applyBorder="1" applyAlignment="1"/>
    <xf numFmtId="2" fontId="21" fillId="4" borderId="5" xfId="0" applyNumberFormat="1" applyFont="1" applyFill="1" applyBorder="1" applyAlignment="1"/>
    <xf numFmtId="2" fontId="51" fillId="4" borderId="5" xfId="0" applyNumberFormat="1" applyFont="1" applyFill="1" applyBorder="1" applyAlignment="1"/>
    <xf numFmtId="2" fontId="21" fillId="4" borderId="5" xfId="0" applyNumberFormat="1" applyFont="1" applyFill="1" applyBorder="1" applyAlignment="1">
      <alignment horizontal="center"/>
    </xf>
    <xf numFmtId="0" fontId="21" fillId="4" borderId="0" xfId="0" applyFont="1" applyFill="1"/>
    <xf numFmtId="0" fontId="52" fillId="0" borderId="5" xfId="50" applyFont="1" applyFill="1" applyBorder="1" applyAlignment="1">
      <alignment horizontal="left" vertical="center"/>
    </xf>
    <xf numFmtId="49" fontId="47" fillId="4" borderId="5" xfId="50" applyNumberFormat="1" applyFont="1" applyFill="1" applyBorder="1" applyAlignment="1">
      <alignment horizontal="left" vertical="center" wrapText="1"/>
    </xf>
    <xf numFmtId="0" fontId="53" fillId="4" borderId="5" xfId="67" applyFont="1" applyFill="1" applyBorder="1" applyAlignment="1">
      <alignment vertical="center"/>
    </xf>
    <xf numFmtId="0" fontId="53" fillId="4" borderId="5" xfId="67" applyFont="1" applyFill="1" applyBorder="1" applyAlignment="1">
      <alignment horizontal="center" vertical="center"/>
    </xf>
    <xf numFmtId="0" fontId="54" fillId="4" borderId="5" xfId="67" applyFont="1" applyFill="1" applyBorder="1" applyAlignment="1">
      <alignment vertical="center"/>
    </xf>
    <xf numFmtId="0" fontId="54" fillId="4" borderId="5" xfId="67" applyFont="1" applyFill="1" applyBorder="1" applyAlignment="1">
      <alignment horizontal="center" vertical="center"/>
    </xf>
    <xf numFmtId="1" fontId="53" fillId="4" borderId="5" xfId="67" applyNumberFormat="1" applyFont="1" applyFill="1" applyBorder="1" applyAlignment="1">
      <alignment horizontal="center" vertical="center"/>
    </xf>
    <xf numFmtId="0" fontId="53" fillId="4" borderId="5" xfId="67" applyFont="1" applyFill="1" applyBorder="1" applyAlignment="1">
      <alignment horizontal="left" vertical="center" wrapText="1"/>
    </xf>
    <xf numFmtId="0" fontId="53" fillId="4" borderId="5" xfId="67" applyFont="1" applyFill="1" applyBorder="1" applyAlignment="1">
      <alignment vertical="center" wrapText="1"/>
    </xf>
    <xf numFmtId="1" fontId="53" fillId="4" borderId="5" xfId="67" applyNumberFormat="1" applyFont="1" applyFill="1" applyBorder="1" applyAlignment="1">
      <alignment horizontal="right" vertical="center"/>
    </xf>
    <xf numFmtId="167" fontId="53" fillId="4" borderId="5" xfId="67" applyNumberFormat="1" applyFont="1" applyFill="1" applyBorder="1" applyAlignment="1">
      <alignment horizontal="right" vertical="center"/>
    </xf>
    <xf numFmtId="167" fontId="53" fillId="4" borderId="5" xfId="67" applyNumberFormat="1" applyFont="1" applyFill="1" applyBorder="1" applyAlignment="1">
      <alignment horizontal="center" vertical="center"/>
    </xf>
    <xf numFmtId="2" fontId="53" fillId="4" borderId="5" xfId="67" applyNumberFormat="1" applyFont="1" applyFill="1" applyBorder="1" applyAlignment="1">
      <alignment horizontal="right" vertical="center"/>
    </xf>
    <xf numFmtId="2" fontId="53" fillId="4" borderId="5" xfId="67" applyNumberFormat="1" applyFont="1" applyFill="1" applyBorder="1" applyAlignment="1">
      <alignment horizontal="center" vertical="center"/>
    </xf>
    <xf numFmtId="2" fontId="53" fillId="4" borderId="5" xfId="67" applyNumberFormat="1" applyFont="1" applyFill="1" applyBorder="1" applyAlignment="1">
      <alignment vertical="center"/>
    </xf>
    <xf numFmtId="0" fontId="53" fillId="0" borderId="0" xfId="67" applyFont="1" applyBorder="1"/>
    <xf numFmtId="0" fontId="47" fillId="4" borderId="5" xfId="67" applyFont="1" applyFill="1" applyBorder="1" applyAlignment="1">
      <alignment horizontal="left" vertical="center" wrapText="1"/>
    </xf>
    <xf numFmtId="2" fontId="48" fillId="0" borderId="5" xfId="79" applyNumberFormat="1" applyFont="1" applyBorder="1" applyAlignment="1">
      <alignment horizontal="center" vertical="center" textRotation="90" wrapText="1"/>
    </xf>
    <xf numFmtId="0" fontId="48" fillId="0" borderId="5" xfId="79" applyFont="1" applyBorder="1" applyAlignment="1">
      <alignment horizontal="center" vertical="center" wrapText="1"/>
    </xf>
    <xf numFmtId="167" fontId="48" fillId="0" borderId="5" xfId="79" applyNumberFormat="1" applyFont="1" applyBorder="1" applyAlignment="1">
      <alignment horizontal="center" vertical="center" wrapText="1"/>
    </xf>
    <xf numFmtId="0" fontId="48" fillId="0" borderId="5" xfId="79" applyFont="1" applyBorder="1" applyAlignment="1">
      <alignment horizontal="center" vertical="center" textRotation="90" wrapText="1"/>
    </xf>
    <xf numFmtId="0" fontId="2" fillId="4" borderId="14" xfId="60" applyNumberFormat="1" applyFont="1" applyFill="1" applyBorder="1" applyAlignment="1">
      <alignment horizontal="center" vertical="center" textRotation="90"/>
    </xf>
    <xf numFmtId="0" fontId="2" fillId="4" borderId="14" xfId="70" applyFont="1" applyFill="1" applyBorder="1" applyAlignment="1">
      <alignment horizontal="center" vertical="center" textRotation="90" wrapText="1"/>
    </xf>
    <xf numFmtId="0" fontId="2" fillId="4" borderId="10" xfId="60" applyNumberFormat="1" applyFont="1" applyFill="1" applyBorder="1" applyAlignment="1">
      <alignment horizontal="center" vertical="center" textRotation="90"/>
    </xf>
    <xf numFmtId="0" fontId="2" fillId="4" borderId="12" xfId="60" applyNumberFormat="1" applyFont="1" applyFill="1" applyBorder="1" applyAlignment="1">
      <alignment horizontal="center" vertical="center" textRotation="90"/>
    </xf>
    <xf numFmtId="0" fontId="54" fillId="0" borderId="5" xfId="0" applyFont="1" applyFill="1" applyBorder="1" applyAlignment="1">
      <alignment horizontal="center" vertical="center"/>
    </xf>
    <xf numFmtId="49" fontId="8" fillId="0" borderId="5" xfId="67" applyNumberFormat="1" applyFont="1" applyFill="1" applyBorder="1" applyAlignment="1">
      <alignment horizontal="center" vertical="center"/>
    </xf>
    <xf numFmtId="2" fontId="8" fillId="0" borderId="5" xfId="67" applyNumberFormat="1" applyFont="1" applyFill="1" applyBorder="1" applyAlignment="1">
      <alignment horizontal="right" vertical="center"/>
    </xf>
    <xf numFmtId="0" fontId="54" fillId="0" borderId="5" xfId="67" applyFont="1" applyFill="1" applyBorder="1" applyAlignment="1">
      <alignment horizontal="center" vertical="center"/>
    </xf>
    <xf numFmtId="0" fontId="53" fillId="0" borderId="5" xfId="67" applyFont="1" applyFill="1" applyBorder="1" applyAlignment="1">
      <alignment vertical="center" wrapText="1"/>
    </xf>
    <xf numFmtId="0" fontId="54" fillId="0" borderId="5" xfId="67" applyFont="1" applyFill="1" applyBorder="1" applyAlignment="1">
      <alignment vertical="center" wrapText="1"/>
    </xf>
    <xf numFmtId="0" fontId="55" fillId="0" borderId="5" xfId="50" applyFont="1" applyFill="1" applyBorder="1" applyAlignment="1">
      <alignment horizontal="left" vertical="center"/>
    </xf>
    <xf numFmtId="49" fontId="56" fillId="4" borderId="5" xfId="50" applyNumberFormat="1" applyFont="1" applyFill="1" applyBorder="1" applyAlignment="1">
      <alignment horizontal="left" vertical="center" wrapText="1"/>
    </xf>
    <xf numFmtId="0" fontId="33" fillId="4" borderId="5" xfId="70" applyFont="1" applyFill="1" applyBorder="1" applyAlignment="1">
      <alignment horizontal="right" vertical="center"/>
    </xf>
    <xf numFmtId="0" fontId="34" fillId="4" borderId="5" xfId="70" applyFont="1" applyFill="1" applyBorder="1" applyAlignment="1">
      <alignment horizontal="right" vertical="center"/>
    </xf>
    <xf numFmtId="0" fontId="33" fillId="4" borderId="5" xfId="3" applyFont="1" applyFill="1" applyBorder="1" applyAlignment="1">
      <alignment horizontal="left" vertical="center"/>
    </xf>
    <xf numFmtId="0" fontId="34" fillId="4" borderId="5" xfId="3" applyFont="1" applyFill="1" applyBorder="1" applyAlignment="1">
      <alignment horizontal="left" vertical="center"/>
    </xf>
    <xf numFmtId="0" fontId="34" fillId="4" borderId="5" xfId="3" applyFont="1" applyFill="1" applyBorder="1" applyAlignment="1">
      <alignment horizontal="left" vertical="center" wrapText="1"/>
    </xf>
    <xf numFmtId="0" fontId="2" fillId="0" borderId="5" xfId="70" applyFont="1" applyFill="1" applyBorder="1" applyAlignment="1">
      <alignment horizontal="right" vertical="center"/>
    </xf>
    <xf numFmtId="0" fontId="54" fillId="0" borderId="5" xfId="69" applyFont="1" applyBorder="1" applyAlignment="1">
      <alignment horizontal="center" vertical="center" wrapText="1"/>
    </xf>
    <xf numFmtId="0" fontId="54" fillId="0" borderId="5" xfId="64" applyFont="1" applyBorder="1" applyAlignment="1">
      <alignment horizontal="center" vertical="center" wrapText="1"/>
    </xf>
    <xf numFmtId="0" fontId="21" fillId="0" borderId="0" xfId="69" applyFont="1" applyAlignment="1">
      <alignment vertical="center"/>
    </xf>
    <xf numFmtId="0" fontId="2" fillId="4" borderId="5" xfId="3" applyFont="1" applyFill="1" applyBorder="1" applyAlignment="1">
      <alignment horizontal="left" vertical="center"/>
    </xf>
    <xf numFmtId="167" fontId="21" fillId="4" borderId="5" xfId="0" applyNumberFormat="1" applyFont="1" applyFill="1" applyBorder="1" applyAlignment="1">
      <alignment horizontal="center"/>
    </xf>
    <xf numFmtId="0" fontId="8" fillId="0" borderId="5" xfId="64" applyFont="1" applyBorder="1" applyAlignment="1">
      <alignment horizontal="center" vertical="center" wrapText="1"/>
    </xf>
    <xf numFmtId="0" fontId="8" fillId="0" borderId="5" xfId="64" applyFont="1" applyBorder="1" applyAlignment="1">
      <alignment horizontal="center" vertical="center" textRotation="90" wrapText="1"/>
    </xf>
    <xf numFmtId="167" fontId="46" fillId="0" borderId="5" xfId="64" applyNumberFormat="1" applyFont="1" applyBorder="1" applyAlignment="1">
      <alignment horizontal="center" vertical="center" wrapText="1"/>
    </xf>
    <xf numFmtId="2" fontId="48" fillId="0" borderId="5" xfId="79" applyNumberFormat="1" applyFont="1" applyBorder="1" applyAlignment="1">
      <alignment horizontal="center" vertical="center" textRotation="90" wrapText="1"/>
    </xf>
    <xf numFmtId="0" fontId="8" fillId="0" borderId="5" xfId="79" applyFont="1" applyBorder="1" applyAlignment="1">
      <alignment horizontal="center" vertical="center" wrapText="1"/>
    </xf>
    <xf numFmtId="0" fontId="48" fillId="0" borderId="5" xfId="79" applyFont="1" applyBorder="1" applyAlignment="1">
      <alignment horizontal="center" vertical="center" wrapText="1"/>
    </xf>
    <xf numFmtId="1" fontId="48" fillId="0" borderId="5" xfId="79" applyNumberFormat="1" applyFont="1" applyBorder="1" applyAlignment="1">
      <alignment horizontal="center" vertical="center" wrapText="1"/>
    </xf>
    <xf numFmtId="167" fontId="48" fillId="0" borderId="5" xfId="79" applyNumberFormat="1" applyFont="1" applyBorder="1" applyAlignment="1">
      <alignment horizontal="center" vertical="center" wrapText="1"/>
    </xf>
    <xf numFmtId="2" fontId="48" fillId="0" borderId="5" xfId="79" applyNumberFormat="1" applyFont="1" applyBorder="1" applyAlignment="1">
      <alignment horizontal="center" vertical="center" wrapText="1"/>
    </xf>
    <xf numFmtId="0" fontId="48" fillId="0" borderId="5" xfId="79" applyFont="1" applyBorder="1" applyAlignment="1">
      <alignment horizontal="center" vertical="center" textRotation="90" wrapText="1"/>
    </xf>
    <xf numFmtId="0" fontId="2" fillId="0" borderId="5" xfId="60" applyNumberFormat="1" applyFont="1" applyFill="1" applyBorder="1" applyAlignment="1">
      <alignment horizontal="center" vertical="center" textRotation="90"/>
    </xf>
    <xf numFmtId="0" fontId="2" fillId="0" borderId="2" xfId="60" applyNumberFormat="1" applyFont="1" applyFill="1" applyBorder="1" applyAlignment="1">
      <alignment horizontal="center" vertical="center" textRotation="90"/>
    </xf>
    <xf numFmtId="0" fontId="2" fillId="0" borderId="8" xfId="60" applyNumberFormat="1" applyFont="1" applyFill="1" applyBorder="1" applyAlignment="1">
      <alignment horizontal="center" vertical="center" textRotation="90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2" fillId="0" borderId="7" xfId="60" applyNumberFormat="1" applyFont="1" applyFill="1" applyBorder="1" applyAlignment="1">
      <alignment horizontal="center" vertical="center" textRotation="90"/>
    </xf>
    <xf numFmtId="0" fontId="2" fillId="0" borderId="13" xfId="60" applyNumberFormat="1" applyFont="1" applyFill="1" applyBorder="1" applyAlignment="1">
      <alignment horizontal="center" vertical="center" textRotation="90"/>
    </xf>
    <xf numFmtId="0" fontId="2" fillId="0" borderId="12" xfId="60" applyNumberFormat="1" applyFont="1" applyFill="1" applyBorder="1" applyAlignment="1">
      <alignment horizontal="center" vertical="center" textRotation="90"/>
    </xf>
    <xf numFmtId="0" fontId="2" fillId="0" borderId="3" xfId="60" applyNumberFormat="1" applyFont="1" applyFill="1" applyBorder="1" applyAlignment="1">
      <alignment horizontal="center" vertical="center" textRotation="90"/>
    </xf>
    <xf numFmtId="0" fontId="2" fillId="0" borderId="9" xfId="60" applyNumberFormat="1" applyFont="1" applyFill="1" applyBorder="1" applyAlignment="1">
      <alignment horizontal="center" vertical="center" textRotation="90"/>
    </xf>
    <xf numFmtId="0" fontId="2" fillId="0" borderId="14" xfId="60" applyNumberFormat="1" applyFont="1" applyFill="1" applyBorder="1" applyAlignment="1">
      <alignment horizontal="center" vertical="center" textRotation="90"/>
    </xf>
    <xf numFmtId="3" fontId="2" fillId="0" borderId="3" xfId="60" applyNumberFormat="1" applyFont="1" applyFill="1" applyBorder="1" applyAlignment="1">
      <alignment horizontal="center" vertical="center" textRotation="90" wrapText="1"/>
    </xf>
    <xf numFmtId="0" fontId="5" fillId="0" borderId="9" xfId="69" applyFont="1" applyBorder="1" applyAlignment="1">
      <alignment horizontal="center" vertical="center" textRotation="90"/>
    </xf>
    <xf numFmtId="0" fontId="5" fillId="0" borderId="14" xfId="69" applyFont="1" applyBorder="1" applyAlignment="1">
      <alignment horizontal="center" vertical="center" textRotation="90"/>
    </xf>
    <xf numFmtId="3" fontId="2" fillId="0" borderId="3" xfId="60" applyNumberFormat="1" applyFont="1" applyFill="1" applyBorder="1" applyAlignment="1">
      <alignment horizontal="center" vertical="center" textRotation="90"/>
    </xf>
    <xf numFmtId="0" fontId="2" fillId="0" borderId="4" xfId="1" applyNumberFormat="1" applyFont="1" applyFill="1" applyBorder="1" applyAlignment="1">
      <alignment horizontal="center" vertical="center" textRotation="90"/>
    </xf>
    <xf numFmtId="49" fontId="2" fillId="0" borderId="1" xfId="1" applyNumberFormat="1" applyFont="1" applyFill="1" applyBorder="1" applyAlignment="1">
      <alignment horizontal="center" vertical="center" textRotation="90"/>
    </xf>
    <xf numFmtId="0" fontId="2" fillId="0" borderId="5" xfId="1" applyNumberFormat="1" applyFont="1" applyFill="1" applyBorder="1" applyAlignment="1">
      <alignment horizontal="center" vertical="center" textRotation="90"/>
    </xf>
    <xf numFmtId="0" fontId="2" fillId="0" borderId="1" xfId="1" applyNumberFormat="1" applyFont="1" applyFill="1" applyBorder="1" applyAlignment="1">
      <alignment horizontal="center" vertical="center" textRotation="90"/>
    </xf>
    <xf numFmtId="166" fontId="2" fillId="0" borderId="4" xfId="1" applyNumberFormat="1" applyFont="1" applyFill="1" applyBorder="1" applyAlignment="1">
      <alignment horizontal="center" vertical="center" textRotation="90"/>
    </xf>
    <xf numFmtId="166" fontId="2" fillId="0" borderId="5" xfId="1" applyNumberFormat="1" applyFont="1" applyFill="1" applyBorder="1" applyAlignment="1">
      <alignment horizontal="center" vertical="center" textRotation="90"/>
    </xf>
    <xf numFmtId="3" fontId="2" fillId="0" borderId="5" xfId="1" applyNumberFormat="1" applyFont="1" applyFill="1" applyBorder="1" applyAlignment="1">
      <alignment horizontal="center" vertical="center" textRotation="90"/>
    </xf>
    <xf numFmtId="3" fontId="2" fillId="0" borderId="9" xfId="1" applyNumberFormat="1" applyFont="1" applyFill="1" applyBorder="1" applyAlignment="1">
      <alignment horizontal="center" vertical="center" textRotation="90"/>
    </xf>
    <xf numFmtId="0" fontId="18" fillId="0" borderId="9" xfId="75" applyFont="1" applyFill="1" applyBorder="1" applyAlignment="1">
      <alignment horizontal="center" vertical="center"/>
    </xf>
    <xf numFmtId="0" fontId="18" fillId="0" borderId="14" xfId="75" applyFont="1" applyFill="1" applyBorder="1" applyAlignment="1">
      <alignment horizontal="center" vertical="center"/>
    </xf>
    <xf numFmtId="1" fontId="2" fillId="0" borderId="9" xfId="1" applyNumberFormat="1" applyFont="1" applyFill="1" applyBorder="1" applyAlignment="1">
      <alignment horizontal="center" vertical="center" textRotation="90"/>
    </xf>
    <xf numFmtId="165" fontId="2" fillId="0" borderId="9" xfId="1" applyNumberFormat="1" applyFont="1" applyFill="1" applyBorder="1" applyAlignment="1">
      <alignment horizontal="center" vertical="center" textRotation="90"/>
    </xf>
    <xf numFmtId="0" fontId="24" fillId="0" borderId="5" xfId="67" applyFont="1" applyBorder="1" applyAlignment="1">
      <alignment horizontal="center" vertical="center" wrapText="1"/>
    </xf>
    <xf numFmtId="0" fontId="24" fillId="0" borderId="5" xfId="67" applyFont="1" applyBorder="1" applyAlignment="1">
      <alignment horizontal="center" vertical="center" textRotation="90" wrapText="1"/>
    </xf>
    <xf numFmtId="2" fontId="24" fillId="0" borderId="5" xfId="67" applyNumberFormat="1" applyFont="1" applyBorder="1" applyAlignment="1">
      <alignment horizontal="center" vertical="center" wrapText="1"/>
    </xf>
    <xf numFmtId="2" fontId="24" fillId="0" borderId="5" xfId="67" applyNumberFormat="1" applyFont="1" applyBorder="1" applyAlignment="1">
      <alignment horizontal="center" vertical="center" textRotation="90" wrapText="1"/>
    </xf>
    <xf numFmtId="1" fontId="24" fillId="0" borderId="5" xfId="67" applyNumberFormat="1" applyFont="1" applyBorder="1" applyAlignment="1">
      <alignment horizontal="center" vertical="center" wrapText="1"/>
    </xf>
    <xf numFmtId="167" fontId="24" fillId="0" borderId="5" xfId="67" applyNumberFormat="1" applyFont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textRotation="90"/>
    </xf>
    <xf numFmtId="0" fontId="2" fillId="2" borderId="9" xfId="1" applyNumberFormat="1" applyFont="1" applyFill="1" applyBorder="1" applyAlignment="1">
      <alignment horizontal="center" vertical="center" textRotation="90"/>
    </xf>
    <xf numFmtId="0" fontId="2" fillId="2" borderId="14" xfId="1" applyNumberFormat="1" applyFont="1" applyFill="1" applyBorder="1" applyAlignment="1">
      <alignment horizontal="center" vertical="center" textRotation="90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49" fontId="2" fillId="2" borderId="14" xfId="1" applyNumberFormat="1" applyFont="1" applyFill="1" applyBorder="1" applyAlignment="1">
      <alignment horizontal="center" vertical="center" wrapText="1"/>
    </xf>
    <xf numFmtId="49" fontId="3" fillId="2" borderId="14" xfId="1" applyNumberFormat="1" applyFont="1" applyFill="1" applyBorder="1" applyAlignment="1">
      <alignment horizontal="center" vertical="center" wrapText="1"/>
    </xf>
    <xf numFmtId="166" fontId="2" fillId="2" borderId="3" xfId="1" applyNumberFormat="1" applyFont="1" applyFill="1" applyBorder="1" applyAlignment="1">
      <alignment horizontal="center" vertical="center" textRotation="90" wrapText="1"/>
    </xf>
    <xf numFmtId="166" fontId="2" fillId="2" borderId="9" xfId="1" applyNumberFormat="1" applyFont="1" applyFill="1" applyBorder="1" applyAlignment="1">
      <alignment horizontal="center" vertical="center" textRotation="90" wrapText="1"/>
    </xf>
    <xf numFmtId="166" fontId="2" fillId="2" borderId="14" xfId="1" applyNumberFormat="1" applyFont="1" applyFill="1" applyBorder="1" applyAlignment="1">
      <alignment horizontal="center" vertical="center" textRotation="90" wrapText="1"/>
    </xf>
    <xf numFmtId="3" fontId="2" fillId="2" borderId="3" xfId="1" applyNumberFormat="1" applyFont="1" applyFill="1" applyBorder="1" applyAlignment="1">
      <alignment horizontal="center" vertical="center" textRotation="90"/>
    </xf>
    <xf numFmtId="3" fontId="2" fillId="2" borderId="9" xfId="1" applyNumberFormat="1" applyFont="1" applyFill="1" applyBorder="1" applyAlignment="1">
      <alignment horizontal="center" vertical="center" textRotation="90"/>
    </xf>
    <xf numFmtId="3" fontId="2" fillId="2" borderId="14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6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3" fontId="2" fillId="2" borderId="10" xfId="2" applyNumberFormat="1" applyFont="1" applyFill="1" applyBorder="1" applyAlignment="1">
      <alignment horizontal="center" vertical="center" wrapText="1"/>
    </xf>
    <xf numFmtId="3" fontId="2" fillId="2" borderId="11" xfId="2" applyNumberFormat="1" applyFont="1" applyFill="1" applyBorder="1" applyAlignment="1">
      <alignment horizontal="center" vertical="center" wrapText="1"/>
    </xf>
    <xf numFmtId="3" fontId="2" fillId="2" borderId="12" xfId="2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textRotation="90"/>
    </xf>
    <xf numFmtId="1" fontId="2" fillId="2" borderId="9" xfId="1" applyNumberFormat="1" applyFont="1" applyFill="1" applyBorder="1" applyAlignment="1">
      <alignment horizontal="center" vertical="center" textRotation="90"/>
    </xf>
    <xf numFmtId="1" fontId="2" fillId="2" borderId="14" xfId="1" applyNumberFormat="1" applyFont="1" applyFill="1" applyBorder="1" applyAlignment="1">
      <alignment horizontal="center" vertical="center" textRotation="90"/>
    </xf>
    <xf numFmtId="165" fontId="2" fillId="2" borderId="3" xfId="1" applyNumberFormat="1" applyFont="1" applyFill="1" applyBorder="1" applyAlignment="1">
      <alignment horizontal="center" vertical="center" textRotation="90" wrapText="1"/>
    </xf>
    <xf numFmtId="165" fontId="2" fillId="2" borderId="9" xfId="1" applyNumberFormat="1" applyFont="1" applyFill="1" applyBorder="1" applyAlignment="1">
      <alignment horizontal="center" vertical="center" textRotation="90" wrapText="1"/>
    </xf>
    <xf numFmtId="165" fontId="2" fillId="2" borderId="14" xfId="1" applyNumberFormat="1" applyFont="1" applyFill="1" applyBorder="1" applyAlignment="1">
      <alignment horizontal="center" vertical="center" textRotation="90" wrapText="1"/>
    </xf>
    <xf numFmtId="3" fontId="2" fillId="2" borderId="3" xfId="1" applyNumberFormat="1" applyFont="1" applyFill="1" applyBorder="1" applyAlignment="1">
      <alignment horizontal="center" vertical="center" textRotation="90" wrapText="1"/>
    </xf>
    <xf numFmtId="3" fontId="2" fillId="2" borderId="9" xfId="1" applyNumberFormat="1" applyFont="1" applyFill="1" applyBorder="1" applyAlignment="1">
      <alignment horizontal="center" vertical="center" textRotation="90" wrapText="1"/>
    </xf>
    <xf numFmtId="3" fontId="2" fillId="2" borderId="14" xfId="1" applyNumberFormat="1" applyFont="1" applyFill="1" applyBorder="1" applyAlignment="1">
      <alignment horizontal="center" vertical="center" textRotation="90" wrapText="1"/>
    </xf>
    <xf numFmtId="3" fontId="4" fillId="2" borderId="3" xfId="1" applyNumberFormat="1" applyFont="1" applyFill="1" applyBorder="1" applyAlignment="1">
      <alignment horizontal="center" vertical="center" textRotation="90" wrapText="1"/>
    </xf>
    <xf numFmtId="3" fontId="4" fillId="2" borderId="9" xfId="1" applyNumberFormat="1" applyFont="1" applyFill="1" applyBorder="1" applyAlignment="1">
      <alignment horizontal="center" vertical="center" textRotation="90" wrapText="1"/>
    </xf>
    <xf numFmtId="3" fontId="4" fillId="2" borderId="14" xfId="1" applyNumberFormat="1" applyFont="1" applyFill="1" applyBorder="1" applyAlignment="1">
      <alignment horizontal="center" vertical="center" textRotation="90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3" fontId="4" fillId="0" borderId="7" xfId="2" applyNumberFormat="1" applyFont="1" applyFill="1" applyBorder="1" applyAlignment="1">
      <alignment horizontal="center" vertical="center"/>
    </xf>
    <xf numFmtId="3" fontId="4" fillId="0" borderId="10" xfId="2" applyNumberFormat="1" applyFont="1" applyFill="1" applyBorder="1" applyAlignment="1">
      <alignment horizontal="center" vertical="center"/>
    </xf>
    <xf numFmtId="3" fontId="4" fillId="0" borderId="11" xfId="2" applyNumberFormat="1" applyFont="1" applyFill="1" applyBorder="1" applyAlignment="1">
      <alignment horizontal="center" vertical="center"/>
    </xf>
    <xf numFmtId="3" fontId="4" fillId="0" borderId="12" xfId="2" applyNumberFormat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4" fontId="4" fillId="2" borderId="6" xfId="2" applyNumberFormat="1" applyFont="1" applyFill="1" applyBorder="1" applyAlignment="1">
      <alignment horizontal="center" vertical="center"/>
    </xf>
    <xf numFmtId="164" fontId="4" fillId="2" borderId="7" xfId="2" applyNumberFormat="1" applyFont="1" applyFill="1" applyBorder="1" applyAlignment="1">
      <alignment horizontal="center" vertical="center"/>
    </xf>
    <xf numFmtId="164" fontId="4" fillId="2" borderId="10" xfId="2" applyNumberFormat="1" applyFont="1" applyFill="1" applyBorder="1" applyAlignment="1">
      <alignment horizontal="center" vertical="center"/>
    </xf>
    <xf numFmtId="164" fontId="4" fillId="2" borderId="11" xfId="2" applyNumberFormat="1" applyFont="1" applyFill="1" applyBorder="1" applyAlignment="1">
      <alignment horizontal="center" vertical="center"/>
    </xf>
    <xf numFmtId="164" fontId="4" fillId="2" borderId="12" xfId="2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0" fontId="2" fillId="4" borderId="2" xfId="60" applyNumberFormat="1" applyFont="1" applyFill="1" applyBorder="1" applyAlignment="1">
      <alignment horizontal="center" vertical="center" textRotation="90"/>
    </xf>
    <xf numFmtId="0" fontId="2" fillId="4" borderId="8" xfId="60" applyNumberFormat="1" applyFont="1" applyFill="1" applyBorder="1" applyAlignment="1">
      <alignment horizontal="center" vertical="center" textRotation="90"/>
    </xf>
    <xf numFmtId="0" fontId="2" fillId="4" borderId="9" xfId="60" applyNumberFormat="1" applyFont="1" applyFill="1" applyBorder="1" applyAlignment="1">
      <alignment horizontal="center" vertical="center" textRotation="90"/>
    </xf>
    <xf numFmtId="0" fontId="2" fillId="4" borderId="14" xfId="60" applyNumberFormat="1" applyFont="1" applyFill="1" applyBorder="1" applyAlignment="1">
      <alignment horizontal="center" vertical="center" textRotation="90"/>
    </xf>
    <xf numFmtId="3" fontId="2" fillId="4" borderId="3" xfId="60" applyNumberFormat="1" applyFont="1" applyFill="1" applyBorder="1" applyAlignment="1">
      <alignment horizontal="center" vertical="center" textRotation="90" wrapText="1"/>
    </xf>
    <xf numFmtId="0" fontId="2" fillId="4" borderId="9" xfId="70" applyFont="1" applyFill="1" applyBorder="1" applyAlignment="1">
      <alignment horizontal="center" vertical="center" textRotation="90" wrapText="1"/>
    </xf>
    <xf numFmtId="0" fontId="2" fillId="4" borderId="14" xfId="70" applyFont="1" applyFill="1" applyBorder="1" applyAlignment="1">
      <alignment horizontal="center" vertical="center" textRotation="90" wrapText="1"/>
    </xf>
    <xf numFmtId="0" fontId="2" fillId="4" borderId="3" xfId="60" applyNumberFormat="1" applyFont="1" applyFill="1" applyBorder="1" applyAlignment="1">
      <alignment horizontal="center" vertical="center" textRotation="90"/>
    </xf>
    <xf numFmtId="0" fontId="2" fillId="4" borderId="7" xfId="60" applyNumberFormat="1" applyFont="1" applyFill="1" applyBorder="1" applyAlignment="1">
      <alignment horizontal="center" vertical="center" textRotation="90"/>
    </xf>
    <xf numFmtId="0" fontId="2" fillId="4" borderId="13" xfId="60" applyNumberFormat="1" applyFont="1" applyFill="1" applyBorder="1" applyAlignment="1">
      <alignment horizontal="center" vertical="center" textRotation="90"/>
    </xf>
    <xf numFmtId="0" fontId="2" fillId="4" borderId="10" xfId="60" applyNumberFormat="1" applyFont="1" applyFill="1" applyBorder="1" applyAlignment="1">
      <alignment horizontal="center" vertical="center" textRotation="90"/>
    </xf>
    <xf numFmtId="0" fontId="2" fillId="4" borderId="12" xfId="60" applyNumberFormat="1" applyFont="1" applyFill="1" applyBorder="1" applyAlignment="1">
      <alignment horizontal="center" vertical="center" textRotation="90"/>
    </xf>
  </cellXfs>
  <cellStyles count="80">
    <cellStyle name="Currency 2" xfId="65"/>
    <cellStyle name="Normal" xfId="0" builtinId="0"/>
    <cellStyle name="Normal 10" xfId="55"/>
    <cellStyle name="Normal 10 2" xfId="63"/>
    <cellStyle name="Normal 10 3" xfId="72"/>
    <cellStyle name="Normal 10 5" xfId="5"/>
    <cellStyle name="Normal 11" xfId="66"/>
    <cellStyle name="Normal 11 2" xfId="75"/>
    <cellStyle name="Normal 11 5" xfId="9"/>
    <cellStyle name="Normal 12" xfId="67"/>
    <cellStyle name="Normal 12 5" xfId="8"/>
    <cellStyle name="Normal 13" xfId="68"/>
    <cellStyle name="Normal 13 2" xfId="69"/>
    <cellStyle name="Normal 13 5" xfId="6"/>
    <cellStyle name="Normal 14" xfId="71"/>
    <cellStyle name="Normal 14 5" xfId="7"/>
    <cellStyle name="Normal 15" xfId="78"/>
    <cellStyle name="Normal 16" xfId="79"/>
    <cellStyle name="Normal 17 5" xfId="10"/>
    <cellStyle name="Normal 19 6" xfId="11"/>
    <cellStyle name="Normal 2" xfId="45"/>
    <cellStyle name="Normal 2 2" xfId="20"/>
    <cellStyle name="Normal 2 3" xfId="59"/>
    <cellStyle name="Normal 2 4" xfId="64"/>
    <cellStyle name="Normal 2_2. Излишни БП за уточняване  от СКС преработено от стойчев" xfId="73"/>
    <cellStyle name="Normal 2_Списък излишни обобщено-12.20188 г." xfId="42"/>
    <cellStyle name="Normal 20" xfId="18"/>
    <cellStyle name="Normal 24" xfId="19"/>
    <cellStyle name="Normal 3" xfId="31"/>
    <cellStyle name="Normal 37 3" xfId="17"/>
    <cellStyle name="Normal 4" xfId="46"/>
    <cellStyle name="Normal 40" xfId="16"/>
    <cellStyle name="Normal 41" xfId="14"/>
    <cellStyle name="Normal 42" xfId="15"/>
    <cellStyle name="Normal 43" xfId="12"/>
    <cellStyle name="Normal 44" xfId="13"/>
    <cellStyle name="Normal 49" xfId="22"/>
    <cellStyle name="Normal 5" xfId="47"/>
    <cellStyle name="Normal 5 2" xfId="53"/>
    <cellStyle name="Normal 5 3" xfId="56"/>
    <cellStyle name="Normal 5 4" xfId="70"/>
    <cellStyle name="Normal 50" xfId="23"/>
    <cellStyle name="Normal 51" xfId="24"/>
    <cellStyle name="Normal 52" xfId="25"/>
    <cellStyle name="Normal 53" xfId="26"/>
    <cellStyle name="Normal 59" xfId="33"/>
    <cellStyle name="Normal 6" xfId="4"/>
    <cellStyle name="Normal 60" xfId="34"/>
    <cellStyle name="Normal 63" xfId="37"/>
    <cellStyle name="Normal 64" xfId="38"/>
    <cellStyle name="Normal 65" xfId="39"/>
    <cellStyle name="Normal 66" xfId="40"/>
    <cellStyle name="Normal 67" xfId="28"/>
    <cellStyle name="Normal 68" xfId="27"/>
    <cellStyle name="Normal 69" xfId="35"/>
    <cellStyle name="Normal 7" xfId="48"/>
    <cellStyle name="Normal 7 2" xfId="49"/>
    <cellStyle name="Normal 7 3" xfId="54"/>
    <cellStyle name="Normal 7 4" xfId="57"/>
    <cellStyle name="Normal 8" xfId="50"/>
    <cellStyle name="Normal 8 3" xfId="74"/>
    <cellStyle name="Normal 9" xfId="52"/>
    <cellStyle name="Normal_Nali4nost 9K32M_38040" xfId="77"/>
    <cellStyle name="Normal_Излипни 48960-11.02.2011 г. 2" xfId="1"/>
    <cellStyle name="Normal_Излипни 48960-11.02.2011 г._4. Списък на излишните БП за 2014 г  - раздел II за утилизация" xfId="58"/>
    <cellStyle name="Normal_Излипни 48960-11.02.2011 г._4. Списък на излишните БП за 2015 г  - раздел II за утилизация-Яламов" xfId="60"/>
    <cellStyle name="Normal_Излипни 48960-11.02.2011 г._ИЗЛИШНИ БП  за 2016 - за СКС 18-01-16- коригирано заради графа мярка" xfId="76"/>
    <cellStyle name="Normal_Излипни 48960-11.02.2011 г._Списък излишни обобщено-12.20188 г." xfId="61"/>
    <cellStyle name="Normal_Излипни 48960-11.02.2011 г._Списък на изл. БП за 2014 г - разд. I за ТР - заготовка" xfId="2"/>
    <cellStyle name="Normal_Излишни БП 48960- към 01,01,2010" xfId="3"/>
    <cellStyle name="Normal_излишни инженерни БП" xfId="62"/>
    <cellStyle name="Style 1" xfId="30"/>
    <cellStyle name="Нормален 2 2" xfId="21"/>
    <cellStyle name="Нормален 3 3" xfId="43"/>
    <cellStyle name="Нормален 4 3" xfId="44"/>
    <cellStyle name="Нормален 4 4" xfId="29"/>
    <cellStyle name="Нормален 4 5" xfId="36"/>
    <cellStyle name="Нормален 6 2" xfId="32"/>
    <cellStyle name="Нормален 7 2" xfId="41"/>
    <cellStyle name="Нормален_Izli6ni imustestva 12.2011" xfId="5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335280</xdr:colOff>
      <xdr:row>10</xdr:row>
      <xdr:rowOff>0</xdr:rowOff>
    </xdr:from>
    <xdr:to>
      <xdr:col>1</xdr:col>
      <xdr:colOff>441960</xdr:colOff>
      <xdr:row>12</xdr:row>
      <xdr:rowOff>175260</xdr:rowOff>
    </xdr:to>
    <xdr:sp macro="" textlink="">
      <xdr:nvSpPr>
        <xdr:cNvPr id="2" name="Text Box 410"/>
        <xdr:cNvSpPr txBox="1">
          <a:spLocks noChangeArrowheads="1"/>
        </xdr:cNvSpPr>
      </xdr:nvSpPr>
      <xdr:spPr bwMode="auto">
        <a:xfrm>
          <a:off x="685800" y="4495800"/>
          <a:ext cx="10668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335280</xdr:colOff>
      <xdr:row>13</xdr:row>
      <xdr:rowOff>0</xdr:rowOff>
    </xdr:from>
    <xdr:to>
      <xdr:col>1</xdr:col>
      <xdr:colOff>449580</xdr:colOff>
      <xdr:row>16</xdr:row>
      <xdr:rowOff>139700</xdr:rowOff>
    </xdr:to>
    <xdr:sp macro="" textlink="">
      <xdr:nvSpPr>
        <xdr:cNvPr id="2" name="Text Box 410"/>
        <xdr:cNvSpPr txBox="1">
          <a:spLocks noChangeArrowheads="1"/>
        </xdr:cNvSpPr>
      </xdr:nvSpPr>
      <xdr:spPr bwMode="auto">
        <a:xfrm>
          <a:off x="754380" y="5935980"/>
          <a:ext cx="114300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0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2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3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4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5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6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7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8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9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0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1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2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3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4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5" name="Text Box 45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6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7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8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19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0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1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2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3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4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5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6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7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8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29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0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1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2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3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4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5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6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7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8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39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0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1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2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3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4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5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6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7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8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49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0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1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2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3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4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5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6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7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8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59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0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1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2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3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4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5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6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7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8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69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0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1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2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3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4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5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6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7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8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79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0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1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2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3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4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5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6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7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8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89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0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1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2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3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4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5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6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7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8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99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0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1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2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3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4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5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6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7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8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09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0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1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2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3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4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5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6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7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8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19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0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1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2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3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4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5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6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7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8" name="Text Box 45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29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0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1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2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3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4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5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6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7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8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39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0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1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2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3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4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5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6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7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8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49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0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1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2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3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4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5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6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7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8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59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0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1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2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3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4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5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6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7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8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69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0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1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2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3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4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5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6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7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8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79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0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1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2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3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4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5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6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7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8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89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0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1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2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3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4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5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6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7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8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299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0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1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2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3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4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5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6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7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8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09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0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1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2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3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4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5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6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7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8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19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0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1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2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3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4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5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6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7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8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29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0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1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2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3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4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5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6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7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8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39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0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1" name="Text Box 45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2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3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4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5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6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7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8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49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0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1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2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3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4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5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6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7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8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59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0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1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2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3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4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5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6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7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8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69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0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1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2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3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4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5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6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7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8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79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0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1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2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3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4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5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6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7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8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89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0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1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2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3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4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5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6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7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8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399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0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1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2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3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4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5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6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7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8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09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0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1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2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3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4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5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6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7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8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19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0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1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2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3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4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5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6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7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8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29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0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1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2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3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4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5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6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7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8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39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0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1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2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3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4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5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6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7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8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49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0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1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2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3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4" name="Text Box 45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5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6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7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8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59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0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1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2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3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4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5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6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7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8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69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0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1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2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3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4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5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6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7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8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79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0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1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2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3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4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5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6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7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8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89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0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1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2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3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4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5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6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7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8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499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0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1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2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3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4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5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6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7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8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09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0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1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2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3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4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5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6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7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8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19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0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1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2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3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4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5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6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7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8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29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0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1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2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3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4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5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6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7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8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39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0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1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2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3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4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5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6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7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8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49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0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1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2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3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4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5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6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7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8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59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0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1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2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3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4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5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6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7" name="Text Box 45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8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69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0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1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2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3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4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5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6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7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8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79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0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1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2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3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4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5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6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7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8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89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0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1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2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3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4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5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6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7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8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599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0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1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2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3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4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5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6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7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8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09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0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1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2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3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4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5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6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7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8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19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0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1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2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3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4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5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6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7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8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29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0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1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2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3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4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5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6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7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8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39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0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1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2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3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4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5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6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7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8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49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0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1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2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3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4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5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6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7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8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59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0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1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2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3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4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5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6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7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8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69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0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1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2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3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4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5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6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7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8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79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0" name="Text Box 45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1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2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3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4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5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6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7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8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89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0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1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2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3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4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5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6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7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8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699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0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1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2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3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4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5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6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7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8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09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0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1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2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3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4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5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6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7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8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19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0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1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2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3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4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5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6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7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8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29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0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1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2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3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4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5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6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7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8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39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0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1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2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3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4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5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6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7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8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49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0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1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2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3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4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5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6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7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8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59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0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1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2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3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4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5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6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7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8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69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0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1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2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3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4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5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6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7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8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79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0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1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2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3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4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5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6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7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8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89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0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1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2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3" name="Text Box 45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4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5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6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7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8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799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0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1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2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3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4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5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6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7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8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09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0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1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2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3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4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5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6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7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8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19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0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1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2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3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4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5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6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7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8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29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0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1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2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3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4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5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6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7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8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39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0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1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2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3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4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5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6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7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8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49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0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1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2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3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4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5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6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7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8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59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0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1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2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3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4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5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6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7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8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69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0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1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2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3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4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5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6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7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8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79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0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1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2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3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4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5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6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7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8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89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0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1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2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3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4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5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6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7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8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899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00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01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02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03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04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05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06" name="Text Box 45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243840</xdr:colOff>
      <xdr:row>90</xdr:row>
      <xdr:rowOff>0</xdr:rowOff>
    </xdr:from>
    <xdr:to>
      <xdr:col>6</xdr:col>
      <xdr:colOff>320040</xdr:colOff>
      <xdr:row>91</xdr:row>
      <xdr:rowOff>30480</xdr:rowOff>
    </xdr:to>
    <xdr:sp macro="" textlink="">
      <xdr:nvSpPr>
        <xdr:cNvPr id="907" name="Text Box 454"/>
        <xdr:cNvSpPr txBox="1">
          <a:spLocks noChangeArrowheads="1"/>
        </xdr:cNvSpPr>
      </xdr:nvSpPr>
      <xdr:spPr bwMode="auto">
        <a:xfrm>
          <a:off x="93345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243840</xdr:colOff>
      <xdr:row>90</xdr:row>
      <xdr:rowOff>0</xdr:rowOff>
    </xdr:from>
    <xdr:to>
      <xdr:col>6</xdr:col>
      <xdr:colOff>320040</xdr:colOff>
      <xdr:row>91</xdr:row>
      <xdr:rowOff>30480</xdr:rowOff>
    </xdr:to>
    <xdr:sp macro="" textlink="">
      <xdr:nvSpPr>
        <xdr:cNvPr id="908" name="Text Box 454"/>
        <xdr:cNvSpPr txBox="1">
          <a:spLocks noChangeArrowheads="1"/>
        </xdr:cNvSpPr>
      </xdr:nvSpPr>
      <xdr:spPr bwMode="auto">
        <a:xfrm>
          <a:off x="93345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243840</xdr:colOff>
      <xdr:row>90</xdr:row>
      <xdr:rowOff>0</xdr:rowOff>
    </xdr:from>
    <xdr:to>
      <xdr:col>6</xdr:col>
      <xdr:colOff>320040</xdr:colOff>
      <xdr:row>91</xdr:row>
      <xdr:rowOff>30480</xdr:rowOff>
    </xdr:to>
    <xdr:sp macro="" textlink="">
      <xdr:nvSpPr>
        <xdr:cNvPr id="909" name="Text Box 454"/>
        <xdr:cNvSpPr txBox="1">
          <a:spLocks noChangeArrowheads="1"/>
        </xdr:cNvSpPr>
      </xdr:nvSpPr>
      <xdr:spPr bwMode="auto">
        <a:xfrm>
          <a:off x="93345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0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1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2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3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4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5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6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7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8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19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0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1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2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3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4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5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6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7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8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29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0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1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2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3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4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5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6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7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8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39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0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1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2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3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4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5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6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7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8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49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0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1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2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3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4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5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6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7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8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59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0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1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2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3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4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5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6" name="Text Box 39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7" name="Text Box 39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8" name="Text Box 40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69" name="Text Box 40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0" name="Text Box 40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1" name="Text Box 40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2" name="Text Box 40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3" name="Text Box 40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4" name="Text Box 40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5" name="Text Box 40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6" name="Text Box 40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7" name="Text Box 40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8" name="Text Box 41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79" name="Text Box 41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0" name="Text Box 41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1" name="Text Box 41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2" name="Text Box 41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3" name="Text Box 41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4" name="Text Box 41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5" name="Text Box 41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6" name="Text Box 41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7" name="Text Box 41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8" name="Text Box 42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89" name="Text Box 42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0" name="Text Box 42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1" name="Text Box 42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2" name="Text Box 42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3" name="Text Box 42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4" name="Text Box 42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5" name="Text Box 42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6" name="Text Box 42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7" name="Text Box 42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8" name="Text Box 43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999" name="Text Box 43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0" name="Text Box 43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1" name="Text Box 43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2" name="Text Box 43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3" name="Text Box 43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4" name="Text Box 43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5" name="Text Box 43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6" name="Text Box 43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7" name="Text Box 43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8" name="Text Box 44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09" name="Text Box 44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0" name="Text Box 44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1" name="Text Box 44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2" name="Text Box 44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3" name="Text Box 445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4" name="Text Box 446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5" name="Text Box 447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6" name="Text Box 448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7" name="Text Box 449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8" name="Text Box 450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19" name="Text Box 451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20" name="Text Box 452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21" name="Text Box 453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90</xdr:row>
      <xdr:rowOff>0</xdr:rowOff>
    </xdr:from>
    <xdr:to>
      <xdr:col>15</xdr:col>
      <xdr:colOff>76200</xdr:colOff>
      <xdr:row>91</xdr:row>
      <xdr:rowOff>30480</xdr:rowOff>
    </xdr:to>
    <xdr:sp macro="" textlink="">
      <xdr:nvSpPr>
        <xdr:cNvPr id="1022" name="Text Box 454"/>
        <xdr:cNvSpPr txBox="1">
          <a:spLocks noChangeArrowheads="1"/>
        </xdr:cNvSpPr>
      </xdr:nvSpPr>
      <xdr:spPr bwMode="auto">
        <a:xfrm>
          <a:off x="16497300" y="21457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335280</xdr:colOff>
      <xdr:row>46</xdr:row>
      <xdr:rowOff>0</xdr:rowOff>
    </xdr:from>
    <xdr:to>
      <xdr:col>1</xdr:col>
      <xdr:colOff>449580</xdr:colOff>
      <xdr:row>48</xdr:row>
      <xdr:rowOff>293370</xdr:rowOff>
    </xdr:to>
    <xdr:sp macro="" textlink="">
      <xdr:nvSpPr>
        <xdr:cNvPr id="2" name="Text Box 410"/>
        <xdr:cNvSpPr txBox="1">
          <a:spLocks noChangeArrowheads="1"/>
        </xdr:cNvSpPr>
      </xdr:nvSpPr>
      <xdr:spPr bwMode="auto">
        <a:xfrm>
          <a:off x="754380" y="22913340"/>
          <a:ext cx="11430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0;&#1079;&#1083;&#1080;&#1096;&#1085;&#1086;-01.2022\Kostadinov\&#1057;&#1085;&#1077;&#1084;&#1072;&#1085;&#1077;%20&#1086;&#1090;%20&#1091;&#1087;&#1086;&#1090;&#1088;&#1077;&#1073;&#1072;%20%20-%20&#1080;&#1079;&#1083;&#1080;&#1096;&#1085;&#1086;%20&#1042;%20&#1080;%20&#1041;&#1055;\&#1057;&#1085;&#1077;&#1084;&#1072;&#1085;&#1077;%20&#1086;&#1090;%20&#1091;&#1087;&#1086;&#1090;&#1088;&#1077;&#1073;&#1072;%202022%20&#1075;.%20-%20&#1080;&#1079;&#1083;&#1080;&#1096;&#1085;&#1086;\26810\&#1055;&#1088;&#1080;&#1083;.3.&#1041;&#1055;.26810-2021&#1075;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</sheetNames>
    <sheetDataSet>
      <sheetData sheetId="0" refreshError="1">
        <row r="39">
          <cell r="Q39">
            <v>92</v>
          </cell>
        </row>
        <row r="52">
          <cell r="Q52">
            <v>44</v>
          </cell>
          <cell r="S52">
            <v>64</v>
          </cell>
        </row>
        <row r="53">
          <cell r="Q53">
            <v>1</v>
          </cell>
          <cell r="S53">
            <v>64</v>
          </cell>
        </row>
        <row r="54">
          <cell r="Q54">
            <v>2</v>
          </cell>
          <cell r="S54">
            <v>64</v>
          </cell>
        </row>
        <row r="55">
          <cell r="Q55">
            <v>41</v>
          </cell>
          <cell r="S55">
            <v>64</v>
          </cell>
        </row>
        <row r="56">
          <cell r="Q56">
            <v>43</v>
          </cell>
          <cell r="S56">
            <v>64</v>
          </cell>
        </row>
        <row r="57">
          <cell r="Q57">
            <v>5</v>
          </cell>
          <cell r="S57">
            <v>64</v>
          </cell>
        </row>
        <row r="58">
          <cell r="Q58">
            <v>50</v>
          </cell>
          <cell r="S58">
            <v>64</v>
          </cell>
        </row>
        <row r="59">
          <cell r="Q59">
            <v>8</v>
          </cell>
          <cell r="S59">
            <v>64</v>
          </cell>
        </row>
        <row r="60">
          <cell r="Q60">
            <v>466</v>
          </cell>
          <cell r="S60">
            <v>64</v>
          </cell>
        </row>
        <row r="86">
          <cell r="R86">
            <v>22</v>
          </cell>
          <cell r="S86">
            <v>2</v>
          </cell>
        </row>
        <row r="88">
          <cell r="R88">
            <v>60</v>
          </cell>
          <cell r="S88">
            <v>1</v>
          </cell>
        </row>
        <row r="104">
          <cell r="Q104">
            <v>11</v>
          </cell>
          <cell r="R104">
            <v>405</v>
          </cell>
          <cell r="S104">
            <v>1</v>
          </cell>
          <cell r="T104">
            <v>275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14"/>
  <sheetViews>
    <sheetView tabSelected="1" view="pageBreakPreview" zoomScale="80" zoomScaleNormal="70" zoomScaleSheetLayoutView="80" workbookViewId="0">
      <selection activeCell="Q14" sqref="Q14"/>
    </sheetView>
  </sheetViews>
  <sheetFormatPr defaultColWidth="10.77734375" defaultRowHeight="18" x14ac:dyDescent="0.35"/>
  <cols>
    <col min="1" max="1" width="6.109375" style="455" customWidth="1"/>
    <col min="2" max="2" width="18.21875" style="455" customWidth="1"/>
    <col min="3" max="3" width="56.109375" style="453" customWidth="1"/>
    <col min="4" max="6" width="5.88671875" style="453" customWidth="1"/>
    <col min="7" max="7" width="6" style="453" customWidth="1"/>
    <col min="8" max="11" width="9" style="453" customWidth="1"/>
    <col min="12" max="13" width="7.109375" style="453" customWidth="1"/>
    <col min="14" max="14" width="6.77734375" style="453" customWidth="1"/>
    <col min="15" max="15" width="9.109375" style="453" customWidth="1"/>
    <col min="16" max="16" width="9.77734375" style="454" customWidth="1"/>
    <col min="17" max="17" width="11.5546875" style="454" customWidth="1"/>
    <col min="18" max="18" width="9.77734375" style="453" customWidth="1"/>
    <col min="19" max="19" width="8.5546875" style="455" customWidth="1"/>
    <col min="20" max="20" width="7.109375" style="455" customWidth="1"/>
    <col min="21" max="21" width="6.5546875" style="455" customWidth="1"/>
    <col min="22" max="22" width="7.44140625" style="455" customWidth="1"/>
    <col min="23" max="23" width="6.6640625" style="455" customWidth="1"/>
    <col min="24" max="24" width="7.33203125" style="455" customWidth="1"/>
    <col min="25" max="25" width="6" style="453" customWidth="1"/>
    <col min="26" max="210" width="10.77734375" style="453"/>
    <col min="211" max="211" width="6.109375" style="453" customWidth="1"/>
    <col min="212" max="212" width="18.21875" style="453" customWidth="1"/>
    <col min="213" max="213" width="56.109375" style="453" customWidth="1"/>
    <col min="214" max="216" width="5.88671875" style="453" customWidth="1"/>
    <col min="217" max="217" width="6" style="453" customWidth="1"/>
    <col min="218" max="218" width="7.5546875" style="453" customWidth="1"/>
    <col min="219" max="220" width="7.21875" style="453" customWidth="1"/>
    <col min="221" max="221" width="8.5546875" style="453" customWidth="1"/>
    <col min="222" max="225" width="9" style="453" customWidth="1"/>
    <col min="226" max="227" width="7.109375" style="453" customWidth="1"/>
    <col min="228" max="228" width="6.77734375" style="453" customWidth="1"/>
    <col min="229" max="229" width="9.109375" style="453" customWidth="1"/>
    <col min="230" max="230" width="9.77734375" style="453" customWidth="1"/>
    <col min="231" max="231" width="11.5546875" style="453" customWidth="1"/>
    <col min="232" max="232" width="9.77734375" style="453" customWidth="1"/>
    <col min="233" max="233" width="8.5546875" style="453" customWidth="1"/>
    <col min="234" max="234" width="7.109375" style="453" customWidth="1"/>
    <col min="235" max="235" width="6.5546875" style="453" customWidth="1"/>
    <col min="236" max="236" width="7.44140625" style="453" customWidth="1"/>
    <col min="237" max="237" width="6.6640625" style="453" customWidth="1"/>
    <col min="238" max="238" width="7.33203125" style="453" customWidth="1"/>
    <col min="239" max="239" width="6" style="453" customWidth="1"/>
    <col min="240" max="466" width="10.77734375" style="453"/>
    <col min="467" max="467" width="6.109375" style="453" customWidth="1"/>
    <col min="468" max="468" width="18.21875" style="453" customWidth="1"/>
    <col min="469" max="469" width="56.109375" style="453" customWidth="1"/>
    <col min="470" max="472" width="5.88671875" style="453" customWidth="1"/>
    <col min="473" max="473" width="6" style="453" customWidth="1"/>
    <col min="474" max="474" width="7.5546875" style="453" customWidth="1"/>
    <col min="475" max="476" width="7.21875" style="453" customWidth="1"/>
    <col min="477" max="477" width="8.5546875" style="453" customWidth="1"/>
    <col min="478" max="481" width="9" style="453" customWidth="1"/>
    <col min="482" max="483" width="7.109375" style="453" customWidth="1"/>
    <col min="484" max="484" width="6.77734375" style="453" customWidth="1"/>
    <col min="485" max="485" width="9.109375" style="453" customWidth="1"/>
    <col min="486" max="486" width="9.77734375" style="453" customWidth="1"/>
    <col min="487" max="487" width="11.5546875" style="453" customWidth="1"/>
    <col min="488" max="488" width="9.77734375" style="453" customWidth="1"/>
    <col min="489" max="489" width="8.5546875" style="453" customWidth="1"/>
    <col min="490" max="490" width="7.109375" style="453" customWidth="1"/>
    <col min="491" max="491" width="6.5546875" style="453" customWidth="1"/>
    <col min="492" max="492" width="7.44140625" style="453" customWidth="1"/>
    <col min="493" max="493" width="6.6640625" style="453" customWidth="1"/>
    <col min="494" max="494" width="7.33203125" style="453" customWidth="1"/>
    <col min="495" max="495" width="6" style="453" customWidth="1"/>
    <col min="496" max="722" width="10.77734375" style="453"/>
    <col min="723" max="723" width="6.109375" style="453" customWidth="1"/>
    <col min="724" max="724" width="18.21875" style="453" customWidth="1"/>
    <col min="725" max="725" width="56.109375" style="453" customWidth="1"/>
    <col min="726" max="728" width="5.88671875" style="453" customWidth="1"/>
    <col min="729" max="729" width="6" style="453" customWidth="1"/>
    <col min="730" max="730" width="7.5546875" style="453" customWidth="1"/>
    <col min="731" max="732" width="7.21875" style="453" customWidth="1"/>
    <col min="733" max="733" width="8.5546875" style="453" customWidth="1"/>
    <col min="734" max="737" width="9" style="453" customWidth="1"/>
    <col min="738" max="739" width="7.109375" style="453" customWidth="1"/>
    <col min="740" max="740" width="6.77734375" style="453" customWidth="1"/>
    <col min="741" max="741" width="9.109375" style="453" customWidth="1"/>
    <col min="742" max="742" width="9.77734375" style="453" customWidth="1"/>
    <col min="743" max="743" width="11.5546875" style="453" customWidth="1"/>
    <col min="744" max="744" width="9.77734375" style="453" customWidth="1"/>
    <col min="745" max="745" width="8.5546875" style="453" customWidth="1"/>
    <col min="746" max="746" width="7.109375" style="453" customWidth="1"/>
    <col min="747" max="747" width="6.5546875" style="453" customWidth="1"/>
    <col min="748" max="748" width="7.44140625" style="453" customWidth="1"/>
    <col min="749" max="749" width="6.6640625" style="453" customWidth="1"/>
    <col min="750" max="750" width="7.33203125" style="453" customWidth="1"/>
    <col min="751" max="751" width="6" style="453" customWidth="1"/>
    <col min="752" max="978" width="10.77734375" style="453"/>
    <col min="979" max="979" width="6.109375" style="453" customWidth="1"/>
    <col min="980" max="980" width="18.21875" style="453" customWidth="1"/>
    <col min="981" max="981" width="56.109375" style="453" customWidth="1"/>
    <col min="982" max="984" width="5.88671875" style="453" customWidth="1"/>
    <col min="985" max="985" width="6" style="453" customWidth="1"/>
    <col min="986" max="986" width="7.5546875" style="453" customWidth="1"/>
    <col min="987" max="988" width="7.21875" style="453" customWidth="1"/>
    <col min="989" max="989" width="8.5546875" style="453" customWidth="1"/>
    <col min="990" max="993" width="9" style="453" customWidth="1"/>
    <col min="994" max="995" width="7.109375" style="453" customWidth="1"/>
    <col min="996" max="996" width="6.77734375" style="453" customWidth="1"/>
    <col min="997" max="997" width="9.109375" style="453" customWidth="1"/>
    <col min="998" max="998" width="9.77734375" style="453" customWidth="1"/>
    <col min="999" max="999" width="11.5546875" style="453" customWidth="1"/>
    <col min="1000" max="1000" width="9.77734375" style="453" customWidth="1"/>
    <col min="1001" max="1001" width="8.5546875" style="453" customWidth="1"/>
    <col min="1002" max="1002" width="7.109375" style="453" customWidth="1"/>
    <col min="1003" max="1003" width="6.5546875" style="453" customWidth="1"/>
    <col min="1004" max="1004" width="7.44140625" style="453" customWidth="1"/>
    <col min="1005" max="1005" width="6.6640625" style="453" customWidth="1"/>
    <col min="1006" max="1006" width="7.33203125" style="453" customWidth="1"/>
    <col min="1007" max="1007" width="6" style="453" customWidth="1"/>
    <col min="1008" max="1234" width="10.77734375" style="453"/>
    <col min="1235" max="1235" width="6.109375" style="453" customWidth="1"/>
    <col min="1236" max="1236" width="18.21875" style="453" customWidth="1"/>
    <col min="1237" max="1237" width="56.109375" style="453" customWidth="1"/>
    <col min="1238" max="1240" width="5.88671875" style="453" customWidth="1"/>
    <col min="1241" max="1241" width="6" style="453" customWidth="1"/>
    <col min="1242" max="1242" width="7.5546875" style="453" customWidth="1"/>
    <col min="1243" max="1244" width="7.21875" style="453" customWidth="1"/>
    <col min="1245" max="1245" width="8.5546875" style="453" customWidth="1"/>
    <col min="1246" max="1249" width="9" style="453" customWidth="1"/>
    <col min="1250" max="1251" width="7.109375" style="453" customWidth="1"/>
    <col min="1252" max="1252" width="6.77734375" style="453" customWidth="1"/>
    <col min="1253" max="1253" width="9.109375" style="453" customWidth="1"/>
    <col min="1254" max="1254" width="9.77734375" style="453" customWidth="1"/>
    <col min="1255" max="1255" width="11.5546875" style="453" customWidth="1"/>
    <col min="1256" max="1256" width="9.77734375" style="453" customWidth="1"/>
    <col min="1257" max="1257" width="8.5546875" style="453" customWidth="1"/>
    <col min="1258" max="1258" width="7.109375" style="453" customWidth="1"/>
    <col min="1259" max="1259" width="6.5546875" style="453" customWidth="1"/>
    <col min="1260" max="1260" width="7.44140625" style="453" customWidth="1"/>
    <col min="1261" max="1261" width="6.6640625" style="453" customWidth="1"/>
    <col min="1262" max="1262" width="7.33203125" style="453" customWidth="1"/>
    <col min="1263" max="1263" width="6" style="453" customWidth="1"/>
    <col min="1264" max="1490" width="10.77734375" style="453"/>
    <col min="1491" max="1491" width="6.109375" style="453" customWidth="1"/>
    <col min="1492" max="1492" width="18.21875" style="453" customWidth="1"/>
    <col min="1493" max="1493" width="56.109375" style="453" customWidth="1"/>
    <col min="1494" max="1496" width="5.88671875" style="453" customWidth="1"/>
    <col min="1497" max="1497" width="6" style="453" customWidth="1"/>
    <col min="1498" max="1498" width="7.5546875" style="453" customWidth="1"/>
    <col min="1499" max="1500" width="7.21875" style="453" customWidth="1"/>
    <col min="1501" max="1501" width="8.5546875" style="453" customWidth="1"/>
    <col min="1502" max="1505" width="9" style="453" customWidth="1"/>
    <col min="1506" max="1507" width="7.109375" style="453" customWidth="1"/>
    <col min="1508" max="1508" width="6.77734375" style="453" customWidth="1"/>
    <col min="1509" max="1509" width="9.109375" style="453" customWidth="1"/>
    <col min="1510" max="1510" width="9.77734375" style="453" customWidth="1"/>
    <col min="1511" max="1511" width="11.5546875" style="453" customWidth="1"/>
    <col min="1512" max="1512" width="9.77734375" style="453" customWidth="1"/>
    <col min="1513" max="1513" width="8.5546875" style="453" customWidth="1"/>
    <col min="1514" max="1514" width="7.109375" style="453" customWidth="1"/>
    <col min="1515" max="1515" width="6.5546875" style="453" customWidth="1"/>
    <col min="1516" max="1516" width="7.44140625" style="453" customWidth="1"/>
    <col min="1517" max="1517" width="6.6640625" style="453" customWidth="1"/>
    <col min="1518" max="1518" width="7.33203125" style="453" customWidth="1"/>
    <col min="1519" max="1519" width="6" style="453" customWidth="1"/>
    <col min="1520" max="1746" width="10.77734375" style="453"/>
    <col min="1747" max="1747" width="6.109375" style="453" customWidth="1"/>
    <col min="1748" max="1748" width="18.21875" style="453" customWidth="1"/>
    <col min="1749" max="1749" width="56.109375" style="453" customWidth="1"/>
    <col min="1750" max="1752" width="5.88671875" style="453" customWidth="1"/>
    <col min="1753" max="1753" width="6" style="453" customWidth="1"/>
    <col min="1754" max="1754" width="7.5546875" style="453" customWidth="1"/>
    <col min="1755" max="1756" width="7.21875" style="453" customWidth="1"/>
    <col min="1757" max="1757" width="8.5546875" style="453" customWidth="1"/>
    <col min="1758" max="1761" width="9" style="453" customWidth="1"/>
    <col min="1762" max="1763" width="7.109375" style="453" customWidth="1"/>
    <col min="1764" max="1764" width="6.77734375" style="453" customWidth="1"/>
    <col min="1765" max="1765" width="9.109375" style="453" customWidth="1"/>
    <col min="1766" max="1766" width="9.77734375" style="453" customWidth="1"/>
    <col min="1767" max="1767" width="11.5546875" style="453" customWidth="1"/>
    <col min="1768" max="1768" width="9.77734375" style="453" customWidth="1"/>
    <col min="1769" max="1769" width="8.5546875" style="453" customWidth="1"/>
    <col min="1770" max="1770" width="7.109375" style="453" customWidth="1"/>
    <col min="1771" max="1771" width="6.5546875" style="453" customWidth="1"/>
    <col min="1772" max="1772" width="7.44140625" style="453" customWidth="1"/>
    <col min="1773" max="1773" width="6.6640625" style="453" customWidth="1"/>
    <col min="1774" max="1774" width="7.33203125" style="453" customWidth="1"/>
    <col min="1775" max="1775" width="6" style="453" customWidth="1"/>
    <col min="1776" max="2002" width="10.77734375" style="453"/>
    <col min="2003" max="2003" width="6.109375" style="453" customWidth="1"/>
    <col min="2004" max="2004" width="18.21875" style="453" customWidth="1"/>
    <col min="2005" max="2005" width="56.109375" style="453" customWidth="1"/>
    <col min="2006" max="2008" width="5.88671875" style="453" customWidth="1"/>
    <col min="2009" max="2009" width="6" style="453" customWidth="1"/>
    <col min="2010" max="2010" width="7.5546875" style="453" customWidth="1"/>
    <col min="2011" max="2012" width="7.21875" style="453" customWidth="1"/>
    <col min="2013" max="2013" width="8.5546875" style="453" customWidth="1"/>
    <col min="2014" max="2017" width="9" style="453" customWidth="1"/>
    <col min="2018" max="2019" width="7.109375" style="453" customWidth="1"/>
    <col min="2020" max="2020" width="6.77734375" style="453" customWidth="1"/>
    <col min="2021" max="2021" width="9.109375" style="453" customWidth="1"/>
    <col min="2022" max="2022" width="9.77734375" style="453" customWidth="1"/>
    <col min="2023" max="2023" width="11.5546875" style="453" customWidth="1"/>
    <col min="2024" max="2024" width="9.77734375" style="453" customWidth="1"/>
    <col min="2025" max="2025" width="8.5546875" style="453" customWidth="1"/>
    <col min="2026" max="2026" width="7.109375" style="453" customWidth="1"/>
    <col min="2027" max="2027" width="6.5546875" style="453" customWidth="1"/>
    <col min="2028" max="2028" width="7.44140625" style="453" customWidth="1"/>
    <col min="2029" max="2029" width="6.6640625" style="453" customWidth="1"/>
    <col min="2030" max="2030" width="7.33203125" style="453" customWidth="1"/>
    <col min="2031" max="2031" width="6" style="453" customWidth="1"/>
    <col min="2032" max="2258" width="10.77734375" style="453"/>
    <col min="2259" max="2259" width="6.109375" style="453" customWidth="1"/>
    <col min="2260" max="2260" width="18.21875" style="453" customWidth="1"/>
    <col min="2261" max="2261" width="56.109375" style="453" customWidth="1"/>
    <col min="2262" max="2264" width="5.88671875" style="453" customWidth="1"/>
    <col min="2265" max="2265" width="6" style="453" customWidth="1"/>
    <col min="2266" max="2266" width="7.5546875" style="453" customWidth="1"/>
    <col min="2267" max="2268" width="7.21875" style="453" customWidth="1"/>
    <col min="2269" max="2269" width="8.5546875" style="453" customWidth="1"/>
    <col min="2270" max="2273" width="9" style="453" customWidth="1"/>
    <col min="2274" max="2275" width="7.109375" style="453" customWidth="1"/>
    <col min="2276" max="2276" width="6.77734375" style="453" customWidth="1"/>
    <col min="2277" max="2277" width="9.109375" style="453" customWidth="1"/>
    <col min="2278" max="2278" width="9.77734375" style="453" customWidth="1"/>
    <col min="2279" max="2279" width="11.5546875" style="453" customWidth="1"/>
    <col min="2280" max="2280" width="9.77734375" style="453" customWidth="1"/>
    <col min="2281" max="2281" width="8.5546875" style="453" customWidth="1"/>
    <col min="2282" max="2282" width="7.109375" style="453" customWidth="1"/>
    <col min="2283" max="2283" width="6.5546875" style="453" customWidth="1"/>
    <col min="2284" max="2284" width="7.44140625" style="453" customWidth="1"/>
    <col min="2285" max="2285" width="6.6640625" style="453" customWidth="1"/>
    <col min="2286" max="2286" width="7.33203125" style="453" customWidth="1"/>
    <col min="2287" max="2287" width="6" style="453" customWidth="1"/>
    <col min="2288" max="2514" width="10.77734375" style="453"/>
    <col min="2515" max="2515" width="6.109375" style="453" customWidth="1"/>
    <col min="2516" max="2516" width="18.21875" style="453" customWidth="1"/>
    <col min="2517" max="2517" width="56.109375" style="453" customWidth="1"/>
    <col min="2518" max="2520" width="5.88671875" style="453" customWidth="1"/>
    <col min="2521" max="2521" width="6" style="453" customWidth="1"/>
    <col min="2522" max="2522" width="7.5546875" style="453" customWidth="1"/>
    <col min="2523" max="2524" width="7.21875" style="453" customWidth="1"/>
    <col min="2525" max="2525" width="8.5546875" style="453" customWidth="1"/>
    <col min="2526" max="2529" width="9" style="453" customWidth="1"/>
    <col min="2530" max="2531" width="7.109375" style="453" customWidth="1"/>
    <col min="2532" max="2532" width="6.77734375" style="453" customWidth="1"/>
    <col min="2533" max="2533" width="9.109375" style="453" customWidth="1"/>
    <col min="2534" max="2534" width="9.77734375" style="453" customWidth="1"/>
    <col min="2535" max="2535" width="11.5546875" style="453" customWidth="1"/>
    <col min="2536" max="2536" width="9.77734375" style="453" customWidth="1"/>
    <col min="2537" max="2537" width="8.5546875" style="453" customWidth="1"/>
    <col min="2538" max="2538" width="7.109375" style="453" customWidth="1"/>
    <col min="2539" max="2539" width="6.5546875" style="453" customWidth="1"/>
    <col min="2540" max="2540" width="7.44140625" style="453" customWidth="1"/>
    <col min="2541" max="2541" width="6.6640625" style="453" customWidth="1"/>
    <col min="2542" max="2542" width="7.33203125" style="453" customWidth="1"/>
    <col min="2543" max="2543" width="6" style="453" customWidth="1"/>
    <col min="2544" max="2770" width="10.77734375" style="453"/>
    <col min="2771" max="2771" width="6.109375" style="453" customWidth="1"/>
    <col min="2772" max="2772" width="18.21875" style="453" customWidth="1"/>
    <col min="2773" max="2773" width="56.109375" style="453" customWidth="1"/>
    <col min="2774" max="2776" width="5.88671875" style="453" customWidth="1"/>
    <col min="2777" max="2777" width="6" style="453" customWidth="1"/>
    <col min="2778" max="2778" width="7.5546875" style="453" customWidth="1"/>
    <col min="2779" max="2780" width="7.21875" style="453" customWidth="1"/>
    <col min="2781" max="2781" width="8.5546875" style="453" customWidth="1"/>
    <col min="2782" max="2785" width="9" style="453" customWidth="1"/>
    <col min="2786" max="2787" width="7.109375" style="453" customWidth="1"/>
    <col min="2788" max="2788" width="6.77734375" style="453" customWidth="1"/>
    <col min="2789" max="2789" width="9.109375" style="453" customWidth="1"/>
    <col min="2790" max="2790" width="9.77734375" style="453" customWidth="1"/>
    <col min="2791" max="2791" width="11.5546875" style="453" customWidth="1"/>
    <col min="2792" max="2792" width="9.77734375" style="453" customWidth="1"/>
    <col min="2793" max="2793" width="8.5546875" style="453" customWidth="1"/>
    <col min="2794" max="2794" width="7.109375" style="453" customWidth="1"/>
    <col min="2795" max="2795" width="6.5546875" style="453" customWidth="1"/>
    <col min="2796" max="2796" width="7.44140625" style="453" customWidth="1"/>
    <col min="2797" max="2797" width="6.6640625" style="453" customWidth="1"/>
    <col min="2798" max="2798" width="7.33203125" style="453" customWidth="1"/>
    <col min="2799" max="2799" width="6" style="453" customWidth="1"/>
    <col min="2800" max="3026" width="10.77734375" style="453"/>
    <col min="3027" max="3027" width="6.109375" style="453" customWidth="1"/>
    <col min="3028" max="3028" width="18.21875" style="453" customWidth="1"/>
    <col min="3029" max="3029" width="56.109375" style="453" customWidth="1"/>
    <col min="3030" max="3032" width="5.88671875" style="453" customWidth="1"/>
    <col min="3033" max="3033" width="6" style="453" customWidth="1"/>
    <col min="3034" max="3034" width="7.5546875" style="453" customWidth="1"/>
    <col min="3035" max="3036" width="7.21875" style="453" customWidth="1"/>
    <col min="3037" max="3037" width="8.5546875" style="453" customWidth="1"/>
    <col min="3038" max="3041" width="9" style="453" customWidth="1"/>
    <col min="3042" max="3043" width="7.109375" style="453" customWidth="1"/>
    <col min="3044" max="3044" width="6.77734375" style="453" customWidth="1"/>
    <col min="3045" max="3045" width="9.109375" style="453" customWidth="1"/>
    <col min="3046" max="3046" width="9.77734375" style="453" customWidth="1"/>
    <col min="3047" max="3047" width="11.5546875" style="453" customWidth="1"/>
    <col min="3048" max="3048" width="9.77734375" style="453" customWidth="1"/>
    <col min="3049" max="3049" width="8.5546875" style="453" customWidth="1"/>
    <col min="3050" max="3050" width="7.109375" style="453" customWidth="1"/>
    <col min="3051" max="3051" width="6.5546875" style="453" customWidth="1"/>
    <col min="3052" max="3052" width="7.44140625" style="453" customWidth="1"/>
    <col min="3053" max="3053" width="6.6640625" style="453" customWidth="1"/>
    <col min="3054" max="3054" width="7.33203125" style="453" customWidth="1"/>
    <col min="3055" max="3055" width="6" style="453" customWidth="1"/>
    <col min="3056" max="3282" width="10.77734375" style="453"/>
    <col min="3283" max="3283" width="6.109375" style="453" customWidth="1"/>
    <col min="3284" max="3284" width="18.21875" style="453" customWidth="1"/>
    <col min="3285" max="3285" width="56.109375" style="453" customWidth="1"/>
    <col min="3286" max="3288" width="5.88671875" style="453" customWidth="1"/>
    <col min="3289" max="3289" width="6" style="453" customWidth="1"/>
    <col min="3290" max="3290" width="7.5546875" style="453" customWidth="1"/>
    <col min="3291" max="3292" width="7.21875" style="453" customWidth="1"/>
    <col min="3293" max="3293" width="8.5546875" style="453" customWidth="1"/>
    <col min="3294" max="3297" width="9" style="453" customWidth="1"/>
    <col min="3298" max="3299" width="7.109375" style="453" customWidth="1"/>
    <col min="3300" max="3300" width="6.77734375" style="453" customWidth="1"/>
    <col min="3301" max="3301" width="9.109375" style="453" customWidth="1"/>
    <col min="3302" max="3302" width="9.77734375" style="453" customWidth="1"/>
    <col min="3303" max="3303" width="11.5546875" style="453" customWidth="1"/>
    <col min="3304" max="3304" width="9.77734375" style="453" customWidth="1"/>
    <col min="3305" max="3305" width="8.5546875" style="453" customWidth="1"/>
    <col min="3306" max="3306" width="7.109375" style="453" customWidth="1"/>
    <col min="3307" max="3307" width="6.5546875" style="453" customWidth="1"/>
    <col min="3308" max="3308" width="7.44140625" style="453" customWidth="1"/>
    <col min="3309" max="3309" width="6.6640625" style="453" customWidth="1"/>
    <col min="3310" max="3310" width="7.33203125" style="453" customWidth="1"/>
    <col min="3311" max="3311" width="6" style="453" customWidth="1"/>
    <col min="3312" max="3538" width="10.77734375" style="453"/>
    <col min="3539" max="3539" width="6.109375" style="453" customWidth="1"/>
    <col min="3540" max="3540" width="18.21875" style="453" customWidth="1"/>
    <col min="3541" max="3541" width="56.109375" style="453" customWidth="1"/>
    <col min="3542" max="3544" width="5.88671875" style="453" customWidth="1"/>
    <col min="3545" max="3545" width="6" style="453" customWidth="1"/>
    <col min="3546" max="3546" width="7.5546875" style="453" customWidth="1"/>
    <col min="3547" max="3548" width="7.21875" style="453" customWidth="1"/>
    <col min="3549" max="3549" width="8.5546875" style="453" customWidth="1"/>
    <col min="3550" max="3553" width="9" style="453" customWidth="1"/>
    <col min="3554" max="3555" width="7.109375" style="453" customWidth="1"/>
    <col min="3556" max="3556" width="6.77734375" style="453" customWidth="1"/>
    <col min="3557" max="3557" width="9.109375" style="453" customWidth="1"/>
    <col min="3558" max="3558" width="9.77734375" style="453" customWidth="1"/>
    <col min="3559" max="3559" width="11.5546875" style="453" customWidth="1"/>
    <col min="3560" max="3560" width="9.77734375" style="453" customWidth="1"/>
    <col min="3561" max="3561" width="8.5546875" style="453" customWidth="1"/>
    <col min="3562" max="3562" width="7.109375" style="453" customWidth="1"/>
    <col min="3563" max="3563" width="6.5546875" style="453" customWidth="1"/>
    <col min="3564" max="3564" width="7.44140625" style="453" customWidth="1"/>
    <col min="3565" max="3565" width="6.6640625" style="453" customWidth="1"/>
    <col min="3566" max="3566" width="7.33203125" style="453" customWidth="1"/>
    <col min="3567" max="3567" width="6" style="453" customWidth="1"/>
    <col min="3568" max="3794" width="10.77734375" style="453"/>
    <col min="3795" max="3795" width="6.109375" style="453" customWidth="1"/>
    <col min="3796" max="3796" width="18.21875" style="453" customWidth="1"/>
    <col min="3797" max="3797" width="56.109375" style="453" customWidth="1"/>
    <col min="3798" max="3800" width="5.88671875" style="453" customWidth="1"/>
    <col min="3801" max="3801" width="6" style="453" customWidth="1"/>
    <col min="3802" max="3802" width="7.5546875" style="453" customWidth="1"/>
    <col min="3803" max="3804" width="7.21875" style="453" customWidth="1"/>
    <col min="3805" max="3805" width="8.5546875" style="453" customWidth="1"/>
    <col min="3806" max="3809" width="9" style="453" customWidth="1"/>
    <col min="3810" max="3811" width="7.109375" style="453" customWidth="1"/>
    <col min="3812" max="3812" width="6.77734375" style="453" customWidth="1"/>
    <col min="3813" max="3813" width="9.109375" style="453" customWidth="1"/>
    <col min="3814" max="3814" width="9.77734375" style="453" customWidth="1"/>
    <col min="3815" max="3815" width="11.5546875" style="453" customWidth="1"/>
    <col min="3816" max="3816" width="9.77734375" style="453" customWidth="1"/>
    <col min="3817" max="3817" width="8.5546875" style="453" customWidth="1"/>
    <col min="3818" max="3818" width="7.109375" style="453" customWidth="1"/>
    <col min="3819" max="3819" width="6.5546875" style="453" customWidth="1"/>
    <col min="3820" max="3820" width="7.44140625" style="453" customWidth="1"/>
    <col min="3821" max="3821" width="6.6640625" style="453" customWidth="1"/>
    <col min="3822" max="3822" width="7.33203125" style="453" customWidth="1"/>
    <col min="3823" max="3823" width="6" style="453" customWidth="1"/>
    <col min="3824" max="4050" width="10.77734375" style="453"/>
    <col min="4051" max="4051" width="6.109375" style="453" customWidth="1"/>
    <col min="4052" max="4052" width="18.21875" style="453" customWidth="1"/>
    <col min="4053" max="4053" width="56.109375" style="453" customWidth="1"/>
    <col min="4054" max="4056" width="5.88671875" style="453" customWidth="1"/>
    <col min="4057" max="4057" width="6" style="453" customWidth="1"/>
    <col min="4058" max="4058" width="7.5546875" style="453" customWidth="1"/>
    <col min="4059" max="4060" width="7.21875" style="453" customWidth="1"/>
    <col min="4061" max="4061" width="8.5546875" style="453" customWidth="1"/>
    <col min="4062" max="4065" width="9" style="453" customWidth="1"/>
    <col min="4066" max="4067" width="7.109375" style="453" customWidth="1"/>
    <col min="4068" max="4068" width="6.77734375" style="453" customWidth="1"/>
    <col min="4069" max="4069" width="9.109375" style="453" customWidth="1"/>
    <col min="4070" max="4070" width="9.77734375" style="453" customWidth="1"/>
    <col min="4071" max="4071" width="11.5546875" style="453" customWidth="1"/>
    <col min="4072" max="4072" width="9.77734375" style="453" customWidth="1"/>
    <col min="4073" max="4073" width="8.5546875" style="453" customWidth="1"/>
    <col min="4074" max="4074" width="7.109375" style="453" customWidth="1"/>
    <col min="4075" max="4075" width="6.5546875" style="453" customWidth="1"/>
    <col min="4076" max="4076" width="7.44140625" style="453" customWidth="1"/>
    <col min="4077" max="4077" width="6.6640625" style="453" customWidth="1"/>
    <col min="4078" max="4078" width="7.33203125" style="453" customWidth="1"/>
    <col min="4079" max="4079" width="6" style="453" customWidth="1"/>
    <col min="4080" max="4306" width="10.77734375" style="453"/>
    <col min="4307" max="4307" width="6.109375" style="453" customWidth="1"/>
    <col min="4308" max="4308" width="18.21875" style="453" customWidth="1"/>
    <col min="4309" max="4309" width="56.109375" style="453" customWidth="1"/>
    <col min="4310" max="4312" width="5.88671875" style="453" customWidth="1"/>
    <col min="4313" max="4313" width="6" style="453" customWidth="1"/>
    <col min="4314" max="4314" width="7.5546875" style="453" customWidth="1"/>
    <col min="4315" max="4316" width="7.21875" style="453" customWidth="1"/>
    <col min="4317" max="4317" width="8.5546875" style="453" customWidth="1"/>
    <col min="4318" max="4321" width="9" style="453" customWidth="1"/>
    <col min="4322" max="4323" width="7.109375" style="453" customWidth="1"/>
    <col min="4324" max="4324" width="6.77734375" style="453" customWidth="1"/>
    <col min="4325" max="4325" width="9.109375" style="453" customWidth="1"/>
    <col min="4326" max="4326" width="9.77734375" style="453" customWidth="1"/>
    <col min="4327" max="4327" width="11.5546875" style="453" customWidth="1"/>
    <col min="4328" max="4328" width="9.77734375" style="453" customWidth="1"/>
    <col min="4329" max="4329" width="8.5546875" style="453" customWidth="1"/>
    <col min="4330" max="4330" width="7.109375" style="453" customWidth="1"/>
    <col min="4331" max="4331" width="6.5546875" style="453" customWidth="1"/>
    <col min="4332" max="4332" width="7.44140625" style="453" customWidth="1"/>
    <col min="4333" max="4333" width="6.6640625" style="453" customWidth="1"/>
    <col min="4334" max="4334" width="7.33203125" style="453" customWidth="1"/>
    <col min="4335" max="4335" width="6" style="453" customWidth="1"/>
    <col min="4336" max="4562" width="10.77734375" style="453"/>
    <col min="4563" max="4563" width="6.109375" style="453" customWidth="1"/>
    <col min="4564" max="4564" width="18.21875" style="453" customWidth="1"/>
    <col min="4565" max="4565" width="56.109375" style="453" customWidth="1"/>
    <col min="4566" max="4568" width="5.88671875" style="453" customWidth="1"/>
    <col min="4569" max="4569" width="6" style="453" customWidth="1"/>
    <col min="4570" max="4570" width="7.5546875" style="453" customWidth="1"/>
    <col min="4571" max="4572" width="7.21875" style="453" customWidth="1"/>
    <col min="4573" max="4573" width="8.5546875" style="453" customWidth="1"/>
    <col min="4574" max="4577" width="9" style="453" customWidth="1"/>
    <col min="4578" max="4579" width="7.109375" style="453" customWidth="1"/>
    <col min="4580" max="4580" width="6.77734375" style="453" customWidth="1"/>
    <col min="4581" max="4581" width="9.109375" style="453" customWidth="1"/>
    <col min="4582" max="4582" width="9.77734375" style="453" customWidth="1"/>
    <col min="4583" max="4583" width="11.5546875" style="453" customWidth="1"/>
    <col min="4584" max="4584" width="9.77734375" style="453" customWidth="1"/>
    <col min="4585" max="4585" width="8.5546875" style="453" customWidth="1"/>
    <col min="4586" max="4586" width="7.109375" style="453" customWidth="1"/>
    <col min="4587" max="4587" width="6.5546875" style="453" customWidth="1"/>
    <col min="4588" max="4588" width="7.44140625" style="453" customWidth="1"/>
    <col min="4589" max="4589" width="6.6640625" style="453" customWidth="1"/>
    <col min="4590" max="4590" width="7.33203125" style="453" customWidth="1"/>
    <col min="4591" max="4591" width="6" style="453" customWidth="1"/>
    <col min="4592" max="4818" width="10.77734375" style="453"/>
    <col min="4819" max="4819" width="6.109375" style="453" customWidth="1"/>
    <col min="4820" max="4820" width="18.21875" style="453" customWidth="1"/>
    <col min="4821" max="4821" width="56.109375" style="453" customWidth="1"/>
    <col min="4822" max="4824" width="5.88671875" style="453" customWidth="1"/>
    <col min="4825" max="4825" width="6" style="453" customWidth="1"/>
    <col min="4826" max="4826" width="7.5546875" style="453" customWidth="1"/>
    <col min="4827" max="4828" width="7.21875" style="453" customWidth="1"/>
    <col min="4829" max="4829" width="8.5546875" style="453" customWidth="1"/>
    <col min="4830" max="4833" width="9" style="453" customWidth="1"/>
    <col min="4834" max="4835" width="7.109375" style="453" customWidth="1"/>
    <col min="4836" max="4836" width="6.77734375" style="453" customWidth="1"/>
    <col min="4837" max="4837" width="9.109375" style="453" customWidth="1"/>
    <col min="4838" max="4838" width="9.77734375" style="453" customWidth="1"/>
    <col min="4839" max="4839" width="11.5546875" style="453" customWidth="1"/>
    <col min="4840" max="4840" width="9.77734375" style="453" customWidth="1"/>
    <col min="4841" max="4841" width="8.5546875" style="453" customWidth="1"/>
    <col min="4842" max="4842" width="7.109375" style="453" customWidth="1"/>
    <col min="4843" max="4843" width="6.5546875" style="453" customWidth="1"/>
    <col min="4844" max="4844" width="7.44140625" style="453" customWidth="1"/>
    <col min="4845" max="4845" width="6.6640625" style="453" customWidth="1"/>
    <col min="4846" max="4846" width="7.33203125" style="453" customWidth="1"/>
    <col min="4847" max="4847" width="6" style="453" customWidth="1"/>
    <col min="4848" max="5074" width="10.77734375" style="453"/>
    <col min="5075" max="5075" width="6.109375" style="453" customWidth="1"/>
    <col min="5076" max="5076" width="18.21875" style="453" customWidth="1"/>
    <col min="5077" max="5077" width="56.109375" style="453" customWidth="1"/>
    <col min="5078" max="5080" width="5.88671875" style="453" customWidth="1"/>
    <col min="5081" max="5081" width="6" style="453" customWidth="1"/>
    <col min="5082" max="5082" width="7.5546875" style="453" customWidth="1"/>
    <col min="5083" max="5084" width="7.21875" style="453" customWidth="1"/>
    <col min="5085" max="5085" width="8.5546875" style="453" customWidth="1"/>
    <col min="5086" max="5089" width="9" style="453" customWidth="1"/>
    <col min="5090" max="5091" width="7.109375" style="453" customWidth="1"/>
    <col min="5092" max="5092" width="6.77734375" style="453" customWidth="1"/>
    <col min="5093" max="5093" width="9.109375" style="453" customWidth="1"/>
    <col min="5094" max="5094" width="9.77734375" style="453" customWidth="1"/>
    <col min="5095" max="5095" width="11.5546875" style="453" customWidth="1"/>
    <col min="5096" max="5096" width="9.77734375" style="453" customWidth="1"/>
    <col min="5097" max="5097" width="8.5546875" style="453" customWidth="1"/>
    <col min="5098" max="5098" width="7.109375" style="453" customWidth="1"/>
    <col min="5099" max="5099" width="6.5546875" style="453" customWidth="1"/>
    <col min="5100" max="5100" width="7.44140625" style="453" customWidth="1"/>
    <col min="5101" max="5101" width="6.6640625" style="453" customWidth="1"/>
    <col min="5102" max="5102" width="7.33203125" style="453" customWidth="1"/>
    <col min="5103" max="5103" width="6" style="453" customWidth="1"/>
    <col min="5104" max="5330" width="10.77734375" style="453"/>
    <col min="5331" max="5331" width="6.109375" style="453" customWidth="1"/>
    <col min="5332" max="5332" width="18.21875" style="453" customWidth="1"/>
    <col min="5333" max="5333" width="56.109375" style="453" customWidth="1"/>
    <col min="5334" max="5336" width="5.88671875" style="453" customWidth="1"/>
    <col min="5337" max="5337" width="6" style="453" customWidth="1"/>
    <col min="5338" max="5338" width="7.5546875" style="453" customWidth="1"/>
    <col min="5339" max="5340" width="7.21875" style="453" customWidth="1"/>
    <col min="5341" max="5341" width="8.5546875" style="453" customWidth="1"/>
    <col min="5342" max="5345" width="9" style="453" customWidth="1"/>
    <col min="5346" max="5347" width="7.109375" style="453" customWidth="1"/>
    <col min="5348" max="5348" width="6.77734375" style="453" customWidth="1"/>
    <col min="5349" max="5349" width="9.109375" style="453" customWidth="1"/>
    <col min="5350" max="5350" width="9.77734375" style="453" customWidth="1"/>
    <col min="5351" max="5351" width="11.5546875" style="453" customWidth="1"/>
    <col min="5352" max="5352" width="9.77734375" style="453" customWidth="1"/>
    <col min="5353" max="5353" width="8.5546875" style="453" customWidth="1"/>
    <col min="5354" max="5354" width="7.109375" style="453" customWidth="1"/>
    <col min="5355" max="5355" width="6.5546875" style="453" customWidth="1"/>
    <col min="5356" max="5356" width="7.44140625" style="453" customWidth="1"/>
    <col min="5357" max="5357" width="6.6640625" style="453" customWidth="1"/>
    <col min="5358" max="5358" width="7.33203125" style="453" customWidth="1"/>
    <col min="5359" max="5359" width="6" style="453" customWidth="1"/>
    <col min="5360" max="5586" width="10.77734375" style="453"/>
    <col min="5587" max="5587" width="6.109375" style="453" customWidth="1"/>
    <col min="5588" max="5588" width="18.21875" style="453" customWidth="1"/>
    <col min="5589" max="5589" width="56.109375" style="453" customWidth="1"/>
    <col min="5590" max="5592" width="5.88671875" style="453" customWidth="1"/>
    <col min="5593" max="5593" width="6" style="453" customWidth="1"/>
    <col min="5594" max="5594" width="7.5546875" style="453" customWidth="1"/>
    <col min="5595" max="5596" width="7.21875" style="453" customWidth="1"/>
    <col min="5597" max="5597" width="8.5546875" style="453" customWidth="1"/>
    <col min="5598" max="5601" width="9" style="453" customWidth="1"/>
    <col min="5602" max="5603" width="7.109375" style="453" customWidth="1"/>
    <col min="5604" max="5604" width="6.77734375" style="453" customWidth="1"/>
    <col min="5605" max="5605" width="9.109375" style="453" customWidth="1"/>
    <col min="5606" max="5606" width="9.77734375" style="453" customWidth="1"/>
    <col min="5607" max="5607" width="11.5546875" style="453" customWidth="1"/>
    <col min="5608" max="5608" width="9.77734375" style="453" customWidth="1"/>
    <col min="5609" max="5609" width="8.5546875" style="453" customWidth="1"/>
    <col min="5610" max="5610" width="7.109375" style="453" customWidth="1"/>
    <col min="5611" max="5611" width="6.5546875" style="453" customWidth="1"/>
    <col min="5612" max="5612" width="7.44140625" style="453" customWidth="1"/>
    <col min="5613" max="5613" width="6.6640625" style="453" customWidth="1"/>
    <col min="5614" max="5614" width="7.33203125" style="453" customWidth="1"/>
    <col min="5615" max="5615" width="6" style="453" customWidth="1"/>
    <col min="5616" max="5842" width="10.77734375" style="453"/>
    <col min="5843" max="5843" width="6.109375" style="453" customWidth="1"/>
    <col min="5844" max="5844" width="18.21875" style="453" customWidth="1"/>
    <col min="5845" max="5845" width="56.109375" style="453" customWidth="1"/>
    <col min="5846" max="5848" width="5.88671875" style="453" customWidth="1"/>
    <col min="5849" max="5849" width="6" style="453" customWidth="1"/>
    <col min="5850" max="5850" width="7.5546875" style="453" customWidth="1"/>
    <col min="5851" max="5852" width="7.21875" style="453" customWidth="1"/>
    <col min="5853" max="5853" width="8.5546875" style="453" customWidth="1"/>
    <col min="5854" max="5857" width="9" style="453" customWidth="1"/>
    <col min="5858" max="5859" width="7.109375" style="453" customWidth="1"/>
    <col min="5860" max="5860" width="6.77734375" style="453" customWidth="1"/>
    <col min="5861" max="5861" width="9.109375" style="453" customWidth="1"/>
    <col min="5862" max="5862" width="9.77734375" style="453" customWidth="1"/>
    <col min="5863" max="5863" width="11.5546875" style="453" customWidth="1"/>
    <col min="5864" max="5864" width="9.77734375" style="453" customWidth="1"/>
    <col min="5865" max="5865" width="8.5546875" style="453" customWidth="1"/>
    <col min="5866" max="5866" width="7.109375" style="453" customWidth="1"/>
    <col min="5867" max="5867" width="6.5546875" style="453" customWidth="1"/>
    <col min="5868" max="5868" width="7.44140625" style="453" customWidth="1"/>
    <col min="5869" max="5869" width="6.6640625" style="453" customWidth="1"/>
    <col min="5870" max="5870" width="7.33203125" style="453" customWidth="1"/>
    <col min="5871" max="5871" width="6" style="453" customWidth="1"/>
    <col min="5872" max="6098" width="10.77734375" style="453"/>
    <col min="6099" max="6099" width="6.109375" style="453" customWidth="1"/>
    <col min="6100" max="6100" width="18.21875" style="453" customWidth="1"/>
    <col min="6101" max="6101" width="56.109375" style="453" customWidth="1"/>
    <col min="6102" max="6104" width="5.88671875" style="453" customWidth="1"/>
    <col min="6105" max="6105" width="6" style="453" customWidth="1"/>
    <col min="6106" max="6106" width="7.5546875" style="453" customWidth="1"/>
    <col min="6107" max="6108" width="7.21875" style="453" customWidth="1"/>
    <col min="6109" max="6109" width="8.5546875" style="453" customWidth="1"/>
    <col min="6110" max="6113" width="9" style="453" customWidth="1"/>
    <col min="6114" max="6115" width="7.109375" style="453" customWidth="1"/>
    <col min="6116" max="6116" width="6.77734375" style="453" customWidth="1"/>
    <col min="6117" max="6117" width="9.109375" style="453" customWidth="1"/>
    <col min="6118" max="6118" width="9.77734375" style="453" customWidth="1"/>
    <col min="6119" max="6119" width="11.5546875" style="453" customWidth="1"/>
    <col min="6120" max="6120" width="9.77734375" style="453" customWidth="1"/>
    <col min="6121" max="6121" width="8.5546875" style="453" customWidth="1"/>
    <col min="6122" max="6122" width="7.109375" style="453" customWidth="1"/>
    <col min="6123" max="6123" width="6.5546875" style="453" customWidth="1"/>
    <col min="6124" max="6124" width="7.44140625" style="453" customWidth="1"/>
    <col min="6125" max="6125" width="6.6640625" style="453" customWidth="1"/>
    <col min="6126" max="6126" width="7.33203125" style="453" customWidth="1"/>
    <col min="6127" max="6127" width="6" style="453" customWidth="1"/>
    <col min="6128" max="6354" width="10.77734375" style="453"/>
    <col min="6355" max="6355" width="6.109375" style="453" customWidth="1"/>
    <col min="6356" max="6356" width="18.21875" style="453" customWidth="1"/>
    <col min="6357" max="6357" width="56.109375" style="453" customWidth="1"/>
    <col min="6358" max="6360" width="5.88671875" style="453" customWidth="1"/>
    <col min="6361" max="6361" width="6" style="453" customWidth="1"/>
    <col min="6362" max="6362" width="7.5546875" style="453" customWidth="1"/>
    <col min="6363" max="6364" width="7.21875" style="453" customWidth="1"/>
    <col min="6365" max="6365" width="8.5546875" style="453" customWidth="1"/>
    <col min="6366" max="6369" width="9" style="453" customWidth="1"/>
    <col min="6370" max="6371" width="7.109375" style="453" customWidth="1"/>
    <col min="6372" max="6372" width="6.77734375" style="453" customWidth="1"/>
    <col min="6373" max="6373" width="9.109375" style="453" customWidth="1"/>
    <col min="6374" max="6374" width="9.77734375" style="453" customWidth="1"/>
    <col min="6375" max="6375" width="11.5546875" style="453" customWidth="1"/>
    <col min="6376" max="6376" width="9.77734375" style="453" customWidth="1"/>
    <col min="6377" max="6377" width="8.5546875" style="453" customWidth="1"/>
    <col min="6378" max="6378" width="7.109375" style="453" customWidth="1"/>
    <col min="6379" max="6379" width="6.5546875" style="453" customWidth="1"/>
    <col min="6380" max="6380" width="7.44140625" style="453" customWidth="1"/>
    <col min="6381" max="6381" width="6.6640625" style="453" customWidth="1"/>
    <col min="6382" max="6382" width="7.33203125" style="453" customWidth="1"/>
    <col min="6383" max="6383" width="6" style="453" customWidth="1"/>
    <col min="6384" max="6610" width="10.77734375" style="453"/>
    <col min="6611" max="6611" width="6.109375" style="453" customWidth="1"/>
    <col min="6612" max="6612" width="18.21875" style="453" customWidth="1"/>
    <col min="6613" max="6613" width="56.109375" style="453" customWidth="1"/>
    <col min="6614" max="6616" width="5.88671875" style="453" customWidth="1"/>
    <col min="6617" max="6617" width="6" style="453" customWidth="1"/>
    <col min="6618" max="6618" width="7.5546875" style="453" customWidth="1"/>
    <col min="6619" max="6620" width="7.21875" style="453" customWidth="1"/>
    <col min="6621" max="6621" width="8.5546875" style="453" customWidth="1"/>
    <col min="6622" max="6625" width="9" style="453" customWidth="1"/>
    <col min="6626" max="6627" width="7.109375" style="453" customWidth="1"/>
    <col min="6628" max="6628" width="6.77734375" style="453" customWidth="1"/>
    <col min="6629" max="6629" width="9.109375" style="453" customWidth="1"/>
    <col min="6630" max="6630" width="9.77734375" style="453" customWidth="1"/>
    <col min="6631" max="6631" width="11.5546875" style="453" customWidth="1"/>
    <col min="6632" max="6632" width="9.77734375" style="453" customWidth="1"/>
    <col min="6633" max="6633" width="8.5546875" style="453" customWidth="1"/>
    <col min="6634" max="6634" width="7.109375" style="453" customWidth="1"/>
    <col min="6635" max="6635" width="6.5546875" style="453" customWidth="1"/>
    <col min="6636" max="6636" width="7.44140625" style="453" customWidth="1"/>
    <col min="6637" max="6637" width="6.6640625" style="453" customWidth="1"/>
    <col min="6638" max="6638" width="7.33203125" style="453" customWidth="1"/>
    <col min="6639" max="6639" width="6" style="453" customWidth="1"/>
    <col min="6640" max="6866" width="10.77734375" style="453"/>
    <col min="6867" max="6867" width="6.109375" style="453" customWidth="1"/>
    <col min="6868" max="6868" width="18.21875" style="453" customWidth="1"/>
    <col min="6869" max="6869" width="56.109375" style="453" customWidth="1"/>
    <col min="6870" max="6872" width="5.88671875" style="453" customWidth="1"/>
    <col min="6873" max="6873" width="6" style="453" customWidth="1"/>
    <col min="6874" max="6874" width="7.5546875" style="453" customWidth="1"/>
    <col min="6875" max="6876" width="7.21875" style="453" customWidth="1"/>
    <col min="6877" max="6877" width="8.5546875" style="453" customWidth="1"/>
    <col min="6878" max="6881" width="9" style="453" customWidth="1"/>
    <col min="6882" max="6883" width="7.109375" style="453" customWidth="1"/>
    <col min="6884" max="6884" width="6.77734375" style="453" customWidth="1"/>
    <col min="6885" max="6885" width="9.109375" style="453" customWidth="1"/>
    <col min="6886" max="6886" width="9.77734375" style="453" customWidth="1"/>
    <col min="6887" max="6887" width="11.5546875" style="453" customWidth="1"/>
    <col min="6888" max="6888" width="9.77734375" style="453" customWidth="1"/>
    <col min="6889" max="6889" width="8.5546875" style="453" customWidth="1"/>
    <col min="6890" max="6890" width="7.109375" style="453" customWidth="1"/>
    <col min="6891" max="6891" width="6.5546875" style="453" customWidth="1"/>
    <col min="6892" max="6892" width="7.44140625" style="453" customWidth="1"/>
    <col min="6893" max="6893" width="6.6640625" style="453" customWidth="1"/>
    <col min="6894" max="6894" width="7.33203125" style="453" customWidth="1"/>
    <col min="6895" max="6895" width="6" style="453" customWidth="1"/>
    <col min="6896" max="7122" width="10.77734375" style="453"/>
    <col min="7123" max="7123" width="6.109375" style="453" customWidth="1"/>
    <col min="7124" max="7124" width="18.21875" style="453" customWidth="1"/>
    <col min="7125" max="7125" width="56.109375" style="453" customWidth="1"/>
    <col min="7126" max="7128" width="5.88671875" style="453" customWidth="1"/>
    <col min="7129" max="7129" width="6" style="453" customWidth="1"/>
    <col min="7130" max="7130" width="7.5546875" style="453" customWidth="1"/>
    <col min="7131" max="7132" width="7.21875" style="453" customWidth="1"/>
    <col min="7133" max="7133" width="8.5546875" style="453" customWidth="1"/>
    <col min="7134" max="7137" width="9" style="453" customWidth="1"/>
    <col min="7138" max="7139" width="7.109375" style="453" customWidth="1"/>
    <col min="7140" max="7140" width="6.77734375" style="453" customWidth="1"/>
    <col min="7141" max="7141" width="9.109375" style="453" customWidth="1"/>
    <col min="7142" max="7142" width="9.77734375" style="453" customWidth="1"/>
    <col min="7143" max="7143" width="11.5546875" style="453" customWidth="1"/>
    <col min="7144" max="7144" width="9.77734375" style="453" customWidth="1"/>
    <col min="7145" max="7145" width="8.5546875" style="453" customWidth="1"/>
    <col min="7146" max="7146" width="7.109375" style="453" customWidth="1"/>
    <col min="7147" max="7147" width="6.5546875" style="453" customWidth="1"/>
    <col min="7148" max="7148" width="7.44140625" style="453" customWidth="1"/>
    <col min="7149" max="7149" width="6.6640625" style="453" customWidth="1"/>
    <col min="7150" max="7150" width="7.33203125" style="453" customWidth="1"/>
    <col min="7151" max="7151" width="6" style="453" customWidth="1"/>
    <col min="7152" max="7378" width="10.77734375" style="453"/>
    <col min="7379" max="7379" width="6.109375" style="453" customWidth="1"/>
    <col min="7380" max="7380" width="18.21875" style="453" customWidth="1"/>
    <col min="7381" max="7381" width="56.109375" style="453" customWidth="1"/>
    <col min="7382" max="7384" width="5.88671875" style="453" customWidth="1"/>
    <col min="7385" max="7385" width="6" style="453" customWidth="1"/>
    <col min="7386" max="7386" width="7.5546875" style="453" customWidth="1"/>
    <col min="7387" max="7388" width="7.21875" style="453" customWidth="1"/>
    <col min="7389" max="7389" width="8.5546875" style="453" customWidth="1"/>
    <col min="7390" max="7393" width="9" style="453" customWidth="1"/>
    <col min="7394" max="7395" width="7.109375" style="453" customWidth="1"/>
    <col min="7396" max="7396" width="6.77734375" style="453" customWidth="1"/>
    <col min="7397" max="7397" width="9.109375" style="453" customWidth="1"/>
    <col min="7398" max="7398" width="9.77734375" style="453" customWidth="1"/>
    <col min="7399" max="7399" width="11.5546875" style="453" customWidth="1"/>
    <col min="7400" max="7400" width="9.77734375" style="453" customWidth="1"/>
    <col min="7401" max="7401" width="8.5546875" style="453" customWidth="1"/>
    <col min="7402" max="7402" width="7.109375" style="453" customWidth="1"/>
    <col min="7403" max="7403" width="6.5546875" style="453" customWidth="1"/>
    <col min="7404" max="7404" width="7.44140625" style="453" customWidth="1"/>
    <col min="7405" max="7405" width="6.6640625" style="453" customWidth="1"/>
    <col min="7406" max="7406" width="7.33203125" style="453" customWidth="1"/>
    <col min="7407" max="7407" width="6" style="453" customWidth="1"/>
    <col min="7408" max="7634" width="10.77734375" style="453"/>
    <col min="7635" max="7635" width="6.109375" style="453" customWidth="1"/>
    <col min="7636" max="7636" width="18.21875" style="453" customWidth="1"/>
    <col min="7637" max="7637" width="56.109375" style="453" customWidth="1"/>
    <col min="7638" max="7640" width="5.88671875" style="453" customWidth="1"/>
    <col min="7641" max="7641" width="6" style="453" customWidth="1"/>
    <col min="7642" max="7642" width="7.5546875" style="453" customWidth="1"/>
    <col min="7643" max="7644" width="7.21875" style="453" customWidth="1"/>
    <col min="7645" max="7645" width="8.5546875" style="453" customWidth="1"/>
    <col min="7646" max="7649" width="9" style="453" customWidth="1"/>
    <col min="7650" max="7651" width="7.109375" style="453" customWidth="1"/>
    <col min="7652" max="7652" width="6.77734375" style="453" customWidth="1"/>
    <col min="7653" max="7653" width="9.109375" style="453" customWidth="1"/>
    <col min="7654" max="7654" width="9.77734375" style="453" customWidth="1"/>
    <col min="7655" max="7655" width="11.5546875" style="453" customWidth="1"/>
    <col min="7656" max="7656" width="9.77734375" style="453" customWidth="1"/>
    <col min="7657" max="7657" width="8.5546875" style="453" customWidth="1"/>
    <col min="7658" max="7658" width="7.109375" style="453" customWidth="1"/>
    <col min="7659" max="7659" width="6.5546875" style="453" customWidth="1"/>
    <col min="7660" max="7660" width="7.44140625" style="453" customWidth="1"/>
    <col min="7661" max="7661" width="6.6640625" style="453" customWidth="1"/>
    <col min="7662" max="7662" width="7.33203125" style="453" customWidth="1"/>
    <col min="7663" max="7663" width="6" style="453" customWidth="1"/>
    <col min="7664" max="7890" width="10.77734375" style="453"/>
    <col min="7891" max="7891" width="6.109375" style="453" customWidth="1"/>
    <col min="7892" max="7892" width="18.21875" style="453" customWidth="1"/>
    <col min="7893" max="7893" width="56.109375" style="453" customWidth="1"/>
    <col min="7894" max="7896" width="5.88671875" style="453" customWidth="1"/>
    <col min="7897" max="7897" width="6" style="453" customWidth="1"/>
    <col min="7898" max="7898" width="7.5546875" style="453" customWidth="1"/>
    <col min="7899" max="7900" width="7.21875" style="453" customWidth="1"/>
    <col min="7901" max="7901" width="8.5546875" style="453" customWidth="1"/>
    <col min="7902" max="7905" width="9" style="453" customWidth="1"/>
    <col min="7906" max="7907" width="7.109375" style="453" customWidth="1"/>
    <col min="7908" max="7908" width="6.77734375" style="453" customWidth="1"/>
    <col min="7909" max="7909" width="9.109375" style="453" customWidth="1"/>
    <col min="7910" max="7910" width="9.77734375" style="453" customWidth="1"/>
    <col min="7911" max="7911" width="11.5546875" style="453" customWidth="1"/>
    <col min="7912" max="7912" width="9.77734375" style="453" customWidth="1"/>
    <col min="7913" max="7913" width="8.5546875" style="453" customWidth="1"/>
    <col min="7914" max="7914" width="7.109375" style="453" customWidth="1"/>
    <col min="7915" max="7915" width="6.5546875" style="453" customWidth="1"/>
    <col min="7916" max="7916" width="7.44140625" style="453" customWidth="1"/>
    <col min="7917" max="7917" width="6.6640625" style="453" customWidth="1"/>
    <col min="7918" max="7918" width="7.33203125" style="453" customWidth="1"/>
    <col min="7919" max="7919" width="6" style="453" customWidth="1"/>
    <col min="7920" max="8146" width="10.77734375" style="453"/>
    <col min="8147" max="8147" width="6.109375" style="453" customWidth="1"/>
    <col min="8148" max="8148" width="18.21875" style="453" customWidth="1"/>
    <col min="8149" max="8149" width="56.109375" style="453" customWidth="1"/>
    <col min="8150" max="8152" width="5.88671875" style="453" customWidth="1"/>
    <col min="8153" max="8153" width="6" style="453" customWidth="1"/>
    <col min="8154" max="8154" width="7.5546875" style="453" customWidth="1"/>
    <col min="8155" max="8156" width="7.21875" style="453" customWidth="1"/>
    <col min="8157" max="8157" width="8.5546875" style="453" customWidth="1"/>
    <col min="8158" max="8161" width="9" style="453" customWidth="1"/>
    <col min="8162" max="8163" width="7.109375" style="453" customWidth="1"/>
    <col min="8164" max="8164" width="6.77734375" style="453" customWidth="1"/>
    <col min="8165" max="8165" width="9.109375" style="453" customWidth="1"/>
    <col min="8166" max="8166" width="9.77734375" style="453" customWidth="1"/>
    <col min="8167" max="8167" width="11.5546875" style="453" customWidth="1"/>
    <col min="8168" max="8168" width="9.77734375" style="453" customWidth="1"/>
    <col min="8169" max="8169" width="8.5546875" style="453" customWidth="1"/>
    <col min="8170" max="8170" width="7.109375" style="453" customWidth="1"/>
    <col min="8171" max="8171" width="6.5546875" style="453" customWidth="1"/>
    <col min="8172" max="8172" width="7.44140625" style="453" customWidth="1"/>
    <col min="8173" max="8173" width="6.6640625" style="453" customWidth="1"/>
    <col min="8174" max="8174" width="7.33203125" style="453" customWidth="1"/>
    <col min="8175" max="8175" width="6" style="453" customWidth="1"/>
    <col min="8176" max="8402" width="10.77734375" style="453"/>
    <col min="8403" max="8403" width="6.109375" style="453" customWidth="1"/>
    <col min="8404" max="8404" width="18.21875" style="453" customWidth="1"/>
    <col min="8405" max="8405" width="56.109375" style="453" customWidth="1"/>
    <col min="8406" max="8408" width="5.88671875" style="453" customWidth="1"/>
    <col min="8409" max="8409" width="6" style="453" customWidth="1"/>
    <col min="8410" max="8410" width="7.5546875" style="453" customWidth="1"/>
    <col min="8411" max="8412" width="7.21875" style="453" customWidth="1"/>
    <col min="8413" max="8413" width="8.5546875" style="453" customWidth="1"/>
    <col min="8414" max="8417" width="9" style="453" customWidth="1"/>
    <col min="8418" max="8419" width="7.109375" style="453" customWidth="1"/>
    <col min="8420" max="8420" width="6.77734375" style="453" customWidth="1"/>
    <col min="8421" max="8421" width="9.109375" style="453" customWidth="1"/>
    <col min="8422" max="8422" width="9.77734375" style="453" customWidth="1"/>
    <col min="8423" max="8423" width="11.5546875" style="453" customWidth="1"/>
    <col min="8424" max="8424" width="9.77734375" style="453" customWidth="1"/>
    <col min="8425" max="8425" width="8.5546875" style="453" customWidth="1"/>
    <col min="8426" max="8426" width="7.109375" style="453" customWidth="1"/>
    <col min="8427" max="8427" width="6.5546875" style="453" customWidth="1"/>
    <col min="8428" max="8428" width="7.44140625" style="453" customWidth="1"/>
    <col min="8429" max="8429" width="6.6640625" style="453" customWidth="1"/>
    <col min="8430" max="8430" width="7.33203125" style="453" customWidth="1"/>
    <col min="8431" max="8431" width="6" style="453" customWidth="1"/>
    <col min="8432" max="8658" width="10.77734375" style="453"/>
    <col min="8659" max="8659" width="6.109375" style="453" customWidth="1"/>
    <col min="8660" max="8660" width="18.21875" style="453" customWidth="1"/>
    <col min="8661" max="8661" width="56.109375" style="453" customWidth="1"/>
    <col min="8662" max="8664" width="5.88671875" style="453" customWidth="1"/>
    <col min="8665" max="8665" width="6" style="453" customWidth="1"/>
    <col min="8666" max="8666" width="7.5546875" style="453" customWidth="1"/>
    <col min="8667" max="8668" width="7.21875" style="453" customWidth="1"/>
    <col min="8669" max="8669" width="8.5546875" style="453" customWidth="1"/>
    <col min="8670" max="8673" width="9" style="453" customWidth="1"/>
    <col min="8674" max="8675" width="7.109375" style="453" customWidth="1"/>
    <col min="8676" max="8676" width="6.77734375" style="453" customWidth="1"/>
    <col min="8677" max="8677" width="9.109375" style="453" customWidth="1"/>
    <col min="8678" max="8678" width="9.77734375" style="453" customWidth="1"/>
    <col min="8679" max="8679" width="11.5546875" style="453" customWidth="1"/>
    <col min="8680" max="8680" width="9.77734375" style="453" customWidth="1"/>
    <col min="8681" max="8681" width="8.5546875" style="453" customWidth="1"/>
    <col min="8682" max="8682" width="7.109375" style="453" customWidth="1"/>
    <col min="8683" max="8683" width="6.5546875" style="453" customWidth="1"/>
    <col min="8684" max="8684" width="7.44140625" style="453" customWidth="1"/>
    <col min="8685" max="8685" width="6.6640625" style="453" customWidth="1"/>
    <col min="8686" max="8686" width="7.33203125" style="453" customWidth="1"/>
    <col min="8687" max="8687" width="6" style="453" customWidth="1"/>
    <col min="8688" max="8914" width="10.77734375" style="453"/>
    <col min="8915" max="8915" width="6.109375" style="453" customWidth="1"/>
    <col min="8916" max="8916" width="18.21875" style="453" customWidth="1"/>
    <col min="8917" max="8917" width="56.109375" style="453" customWidth="1"/>
    <col min="8918" max="8920" width="5.88671875" style="453" customWidth="1"/>
    <col min="8921" max="8921" width="6" style="453" customWidth="1"/>
    <col min="8922" max="8922" width="7.5546875" style="453" customWidth="1"/>
    <col min="8923" max="8924" width="7.21875" style="453" customWidth="1"/>
    <col min="8925" max="8925" width="8.5546875" style="453" customWidth="1"/>
    <col min="8926" max="8929" width="9" style="453" customWidth="1"/>
    <col min="8930" max="8931" width="7.109375" style="453" customWidth="1"/>
    <col min="8932" max="8932" width="6.77734375" style="453" customWidth="1"/>
    <col min="8933" max="8933" width="9.109375" style="453" customWidth="1"/>
    <col min="8934" max="8934" width="9.77734375" style="453" customWidth="1"/>
    <col min="8935" max="8935" width="11.5546875" style="453" customWidth="1"/>
    <col min="8936" max="8936" width="9.77734375" style="453" customWidth="1"/>
    <col min="8937" max="8937" width="8.5546875" style="453" customWidth="1"/>
    <col min="8938" max="8938" width="7.109375" style="453" customWidth="1"/>
    <col min="8939" max="8939" width="6.5546875" style="453" customWidth="1"/>
    <col min="8940" max="8940" width="7.44140625" style="453" customWidth="1"/>
    <col min="8941" max="8941" width="6.6640625" style="453" customWidth="1"/>
    <col min="8942" max="8942" width="7.33203125" style="453" customWidth="1"/>
    <col min="8943" max="8943" width="6" style="453" customWidth="1"/>
    <col min="8944" max="9170" width="10.77734375" style="453"/>
    <col min="9171" max="9171" width="6.109375" style="453" customWidth="1"/>
    <col min="9172" max="9172" width="18.21875" style="453" customWidth="1"/>
    <col min="9173" max="9173" width="56.109375" style="453" customWidth="1"/>
    <col min="9174" max="9176" width="5.88671875" style="453" customWidth="1"/>
    <col min="9177" max="9177" width="6" style="453" customWidth="1"/>
    <col min="9178" max="9178" width="7.5546875" style="453" customWidth="1"/>
    <col min="9179" max="9180" width="7.21875" style="453" customWidth="1"/>
    <col min="9181" max="9181" width="8.5546875" style="453" customWidth="1"/>
    <col min="9182" max="9185" width="9" style="453" customWidth="1"/>
    <col min="9186" max="9187" width="7.109375" style="453" customWidth="1"/>
    <col min="9188" max="9188" width="6.77734375" style="453" customWidth="1"/>
    <col min="9189" max="9189" width="9.109375" style="453" customWidth="1"/>
    <col min="9190" max="9190" width="9.77734375" style="453" customWidth="1"/>
    <col min="9191" max="9191" width="11.5546875" style="453" customWidth="1"/>
    <col min="9192" max="9192" width="9.77734375" style="453" customWidth="1"/>
    <col min="9193" max="9193" width="8.5546875" style="453" customWidth="1"/>
    <col min="9194" max="9194" width="7.109375" style="453" customWidth="1"/>
    <col min="9195" max="9195" width="6.5546875" style="453" customWidth="1"/>
    <col min="9196" max="9196" width="7.44140625" style="453" customWidth="1"/>
    <col min="9197" max="9197" width="6.6640625" style="453" customWidth="1"/>
    <col min="9198" max="9198" width="7.33203125" style="453" customWidth="1"/>
    <col min="9199" max="9199" width="6" style="453" customWidth="1"/>
    <col min="9200" max="9426" width="10.77734375" style="453"/>
    <col min="9427" max="9427" width="6.109375" style="453" customWidth="1"/>
    <col min="9428" max="9428" width="18.21875" style="453" customWidth="1"/>
    <col min="9429" max="9429" width="56.109375" style="453" customWidth="1"/>
    <col min="9430" max="9432" width="5.88671875" style="453" customWidth="1"/>
    <col min="9433" max="9433" width="6" style="453" customWidth="1"/>
    <col min="9434" max="9434" width="7.5546875" style="453" customWidth="1"/>
    <col min="9435" max="9436" width="7.21875" style="453" customWidth="1"/>
    <col min="9437" max="9437" width="8.5546875" style="453" customWidth="1"/>
    <col min="9438" max="9441" width="9" style="453" customWidth="1"/>
    <col min="9442" max="9443" width="7.109375" style="453" customWidth="1"/>
    <col min="9444" max="9444" width="6.77734375" style="453" customWidth="1"/>
    <col min="9445" max="9445" width="9.109375" style="453" customWidth="1"/>
    <col min="9446" max="9446" width="9.77734375" style="453" customWidth="1"/>
    <col min="9447" max="9447" width="11.5546875" style="453" customWidth="1"/>
    <col min="9448" max="9448" width="9.77734375" style="453" customWidth="1"/>
    <col min="9449" max="9449" width="8.5546875" style="453" customWidth="1"/>
    <col min="9450" max="9450" width="7.109375" style="453" customWidth="1"/>
    <col min="9451" max="9451" width="6.5546875" style="453" customWidth="1"/>
    <col min="9452" max="9452" width="7.44140625" style="453" customWidth="1"/>
    <col min="9453" max="9453" width="6.6640625" style="453" customWidth="1"/>
    <col min="9454" max="9454" width="7.33203125" style="453" customWidth="1"/>
    <col min="9455" max="9455" width="6" style="453" customWidth="1"/>
    <col min="9456" max="9682" width="10.77734375" style="453"/>
    <col min="9683" max="9683" width="6.109375" style="453" customWidth="1"/>
    <col min="9684" max="9684" width="18.21875" style="453" customWidth="1"/>
    <col min="9685" max="9685" width="56.109375" style="453" customWidth="1"/>
    <col min="9686" max="9688" width="5.88671875" style="453" customWidth="1"/>
    <col min="9689" max="9689" width="6" style="453" customWidth="1"/>
    <col min="9690" max="9690" width="7.5546875" style="453" customWidth="1"/>
    <col min="9691" max="9692" width="7.21875" style="453" customWidth="1"/>
    <col min="9693" max="9693" width="8.5546875" style="453" customWidth="1"/>
    <col min="9694" max="9697" width="9" style="453" customWidth="1"/>
    <col min="9698" max="9699" width="7.109375" style="453" customWidth="1"/>
    <col min="9700" max="9700" width="6.77734375" style="453" customWidth="1"/>
    <col min="9701" max="9701" width="9.109375" style="453" customWidth="1"/>
    <col min="9702" max="9702" width="9.77734375" style="453" customWidth="1"/>
    <col min="9703" max="9703" width="11.5546875" style="453" customWidth="1"/>
    <col min="9704" max="9704" width="9.77734375" style="453" customWidth="1"/>
    <col min="9705" max="9705" width="8.5546875" style="453" customWidth="1"/>
    <col min="9706" max="9706" width="7.109375" style="453" customWidth="1"/>
    <col min="9707" max="9707" width="6.5546875" style="453" customWidth="1"/>
    <col min="9708" max="9708" width="7.44140625" style="453" customWidth="1"/>
    <col min="9709" max="9709" width="6.6640625" style="453" customWidth="1"/>
    <col min="9710" max="9710" width="7.33203125" style="453" customWidth="1"/>
    <col min="9711" max="9711" width="6" style="453" customWidth="1"/>
    <col min="9712" max="9938" width="10.77734375" style="453"/>
    <col min="9939" max="9939" width="6.109375" style="453" customWidth="1"/>
    <col min="9940" max="9940" width="18.21875" style="453" customWidth="1"/>
    <col min="9941" max="9941" width="56.109375" style="453" customWidth="1"/>
    <col min="9942" max="9944" width="5.88671875" style="453" customWidth="1"/>
    <col min="9945" max="9945" width="6" style="453" customWidth="1"/>
    <col min="9946" max="9946" width="7.5546875" style="453" customWidth="1"/>
    <col min="9947" max="9948" width="7.21875" style="453" customWidth="1"/>
    <col min="9949" max="9949" width="8.5546875" style="453" customWidth="1"/>
    <col min="9950" max="9953" width="9" style="453" customWidth="1"/>
    <col min="9954" max="9955" width="7.109375" style="453" customWidth="1"/>
    <col min="9956" max="9956" width="6.77734375" style="453" customWidth="1"/>
    <col min="9957" max="9957" width="9.109375" style="453" customWidth="1"/>
    <col min="9958" max="9958" width="9.77734375" style="453" customWidth="1"/>
    <col min="9959" max="9959" width="11.5546875" style="453" customWidth="1"/>
    <col min="9960" max="9960" width="9.77734375" style="453" customWidth="1"/>
    <col min="9961" max="9961" width="8.5546875" style="453" customWidth="1"/>
    <col min="9962" max="9962" width="7.109375" style="453" customWidth="1"/>
    <col min="9963" max="9963" width="6.5546875" style="453" customWidth="1"/>
    <col min="9964" max="9964" width="7.44140625" style="453" customWidth="1"/>
    <col min="9965" max="9965" width="6.6640625" style="453" customWidth="1"/>
    <col min="9966" max="9966" width="7.33203125" style="453" customWidth="1"/>
    <col min="9967" max="9967" width="6" style="453" customWidth="1"/>
    <col min="9968" max="10194" width="10.77734375" style="453"/>
    <col min="10195" max="10195" width="6.109375" style="453" customWidth="1"/>
    <col min="10196" max="10196" width="18.21875" style="453" customWidth="1"/>
    <col min="10197" max="10197" width="56.109375" style="453" customWidth="1"/>
    <col min="10198" max="10200" width="5.88671875" style="453" customWidth="1"/>
    <col min="10201" max="10201" width="6" style="453" customWidth="1"/>
    <col min="10202" max="10202" width="7.5546875" style="453" customWidth="1"/>
    <col min="10203" max="10204" width="7.21875" style="453" customWidth="1"/>
    <col min="10205" max="10205" width="8.5546875" style="453" customWidth="1"/>
    <col min="10206" max="10209" width="9" style="453" customWidth="1"/>
    <col min="10210" max="10211" width="7.109375" style="453" customWidth="1"/>
    <col min="10212" max="10212" width="6.77734375" style="453" customWidth="1"/>
    <col min="10213" max="10213" width="9.109375" style="453" customWidth="1"/>
    <col min="10214" max="10214" width="9.77734375" style="453" customWidth="1"/>
    <col min="10215" max="10215" width="11.5546875" style="453" customWidth="1"/>
    <col min="10216" max="10216" width="9.77734375" style="453" customWidth="1"/>
    <col min="10217" max="10217" width="8.5546875" style="453" customWidth="1"/>
    <col min="10218" max="10218" width="7.109375" style="453" customWidth="1"/>
    <col min="10219" max="10219" width="6.5546875" style="453" customWidth="1"/>
    <col min="10220" max="10220" width="7.44140625" style="453" customWidth="1"/>
    <col min="10221" max="10221" width="6.6640625" style="453" customWidth="1"/>
    <col min="10222" max="10222" width="7.33203125" style="453" customWidth="1"/>
    <col min="10223" max="10223" width="6" style="453" customWidth="1"/>
    <col min="10224" max="10450" width="10.77734375" style="453"/>
    <col min="10451" max="10451" width="6.109375" style="453" customWidth="1"/>
    <col min="10452" max="10452" width="18.21875" style="453" customWidth="1"/>
    <col min="10453" max="10453" width="56.109375" style="453" customWidth="1"/>
    <col min="10454" max="10456" width="5.88671875" style="453" customWidth="1"/>
    <col min="10457" max="10457" width="6" style="453" customWidth="1"/>
    <col min="10458" max="10458" width="7.5546875" style="453" customWidth="1"/>
    <col min="10459" max="10460" width="7.21875" style="453" customWidth="1"/>
    <col min="10461" max="10461" width="8.5546875" style="453" customWidth="1"/>
    <col min="10462" max="10465" width="9" style="453" customWidth="1"/>
    <col min="10466" max="10467" width="7.109375" style="453" customWidth="1"/>
    <col min="10468" max="10468" width="6.77734375" style="453" customWidth="1"/>
    <col min="10469" max="10469" width="9.109375" style="453" customWidth="1"/>
    <col min="10470" max="10470" width="9.77734375" style="453" customWidth="1"/>
    <col min="10471" max="10471" width="11.5546875" style="453" customWidth="1"/>
    <col min="10472" max="10472" width="9.77734375" style="453" customWidth="1"/>
    <col min="10473" max="10473" width="8.5546875" style="453" customWidth="1"/>
    <col min="10474" max="10474" width="7.109375" style="453" customWidth="1"/>
    <col min="10475" max="10475" width="6.5546875" style="453" customWidth="1"/>
    <col min="10476" max="10476" width="7.44140625" style="453" customWidth="1"/>
    <col min="10477" max="10477" width="6.6640625" style="453" customWidth="1"/>
    <col min="10478" max="10478" width="7.33203125" style="453" customWidth="1"/>
    <col min="10479" max="10479" width="6" style="453" customWidth="1"/>
    <col min="10480" max="10706" width="10.77734375" style="453"/>
    <col min="10707" max="10707" width="6.109375" style="453" customWidth="1"/>
    <col min="10708" max="10708" width="18.21875" style="453" customWidth="1"/>
    <col min="10709" max="10709" width="56.109375" style="453" customWidth="1"/>
    <col min="10710" max="10712" width="5.88671875" style="453" customWidth="1"/>
    <col min="10713" max="10713" width="6" style="453" customWidth="1"/>
    <col min="10714" max="10714" width="7.5546875" style="453" customWidth="1"/>
    <col min="10715" max="10716" width="7.21875" style="453" customWidth="1"/>
    <col min="10717" max="10717" width="8.5546875" style="453" customWidth="1"/>
    <col min="10718" max="10721" width="9" style="453" customWidth="1"/>
    <col min="10722" max="10723" width="7.109375" style="453" customWidth="1"/>
    <col min="10724" max="10724" width="6.77734375" style="453" customWidth="1"/>
    <col min="10725" max="10725" width="9.109375" style="453" customWidth="1"/>
    <col min="10726" max="10726" width="9.77734375" style="453" customWidth="1"/>
    <col min="10727" max="10727" width="11.5546875" style="453" customWidth="1"/>
    <col min="10728" max="10728" width="9.77734375" style="453" customWidth="1"/>
    <col min="10729" max="10729" width="8.5546875" style="453" customWidth="1"/>
    <col min="10730" max="10730" width="7.109375" style="453" customWidth="1"/>
    <col min="10731" max="10731" width="6.5546875" style="453" customWidth="1"/>
    <col min="10732" max="10732" width="7.44140625" style="453" customWidth="1"/>
    <col min="10733" max="10733" width="6.6640625" style="453" customWidth="1"/>
    <col min="10734" max="10734" width="7.33203125" style="453" customWidth="1"/>
    <col min="10735" max="10735" width="6" style="453" customWidth="1"/>
    <col min="10736" max="10962" width="10.77734375" style="453"/>
    <col min="10963" max="10963" width="6.109375" style="453" customWidth="1"/>
    <col min="10964" max="10964" width="18.21875" style="453" customWidth="1"/>
    <col min="10965" max="10965" width="56.109375" style="453" customWidth="1"/>
    <col min="10966" max="10968" width="5.88671875" style="453" customWidth="1"/>
    <col min="10969" max="10969" width="6" style="453" customWidth="1"/>
    <col min="10970" max="10970" width="7.5546875" style="453" customWidth="1"/>
    <col min="10971" max="10972" width="7.21875" style="453" customWidth="1"/>
    <col min="10973" max="10973" width="8.5546875" style="453" customWidth="1"/>
    <col min="10974" max="10977" width="9" style="453" customWidth="1"/>
    <col min="10978" max="10979" width="7.109375" style="453" customWidth="1"/>
    <col min="10980" max="10980" width="6.77734375" style="453" customWidth="1"/>
    <col min="10981" max="10981" width="9.109375" style="453" customWidth="1"/>
    <col min="10982" max="10982" width="9.77734375" style="453" customWidth="1"/>
    <col min="10983" max="10983" width="11.5546875" style="453" customWidth="1"/>
    <col min="10984" max="10984" width="9.77734375" style="453" customWidth="1"/>
    <col min="10985" max="10985" width="8.5546875" style="453" customWidth="1"/>
    <col min="10986" max="10986" width="7.109375" style="453" customWidth="1"/>
    <col min="10987" max="10987" width="6.5546875" style="453" customWidth="1"/>
    <col min="10988" max="10988" width="7.44140625" style="453" customWidth="1"/>
    <col min="10989" max="10989" width="6.6640625" style="453" customWidth="1"/>
    <col min="10990" max="10990" width="7.33203125" style="453" customWidth="1"/>
    <col min="10991" max="10991" width="6" style="453" customWidth="1"/>
    <col min="10992" max="11218" width="10.77734375" style="453"/>
    <col min="11219" max="11219" width="6.109375" style="453" customWidth="1"/>
    <col min="11220" max="11220" width="18.21875" style="453" customWidth="1"/>
    <col min="11221" max="11221" width="56.109375" style="453" customWidth="1"/>
    <col min="11222" max="11224" width="5.88671875" style="453" customWidth="1"/>
    <col min="11225" max="11225" width="6" style="453" customWidth="1"/>
    <col min="11226" max="11226" width="7.5546875" style="453" customWidth="1"/>
    <col min="11227" max="11228" width="7.21875" style="453" customWidth="1"/>
    <col min="11229" max="11229" width="8.5546875" style="453" customWidth="1"/>
    <col min="11230" max="11233" width="9" style="453" customWidth="1"/>
    <col min="11234" max="11235" width="7.109375" style="453" customWidth="1"/>
    <col min="11236" max="11236" width="6.77734375" style="453" customWidth="1"/>
    <col min="11237" max="11237" width="9.109375" style="453" customWidth="1"/>
    <col min="11238" max="11238" width="9.77734375" style="453" customWidth="1"/>
    <col min="11239" max="11239" width="11.5546875" style="453" customWidth="1"/>
    <col min="11240" max="11240" width="9.77734375" style="453" customWidth="1"/>
    <col min="11241" max="11241" width="8.5546875" style="453" customWidth="1"/>
    <col min="11242" max="11242" width="7.109375" style="453" customWidth="1"/>
    <col min="11243" max="11243" width="6.5546875" style="453" customWidth="1"/>
    <col min="11244" max="11244" width="7.44140625" style="453" customWidth="1"/>
    <col min="11245" max="11245" width="6.6640625" style="453" customWidth="1"/>
    <col min="11246" max="11246" width="7.33203125" style="453" customWidth="1"/>
    <col min="11247" max="11247" width="6" style="453" customWidth="1"/>
    <col min="11248" max="11474" width="10.77734375" style="453"/>
    <col min="11475" max="11475" width="6.109375" style="453" customWidth="1"/>
    <col min="11476" max="11476" width="18.21875" style="453" customWidth="1"/>
    <col min="11477" max="11477" width="56.109375" style="453" customWidth="1"/>
    <col min="11478" max="11480" width="5.88671875" style="453" customWidth="1"/>
    <col min="11481" max="11481" width="6" style="453" customWidth="1"/>
    <col min="11482" max="11482" width="7.5546875" style="453" customWidth="1"/>
    <col min="11483" max="11484" width="7.21875" style="453" customWidth="1"/>
    <col min="11485" max="11485" width="8.5546875" style="453" customWidth="1"/>
    <col min="11486" max="11489" width="9" style="453" customWidth="1"/>
    <col min="11490" max="11491" width="7.109375" style="453" customWidth="1"/>
    <col min="11492" max="11492" width="6.77734375" style="453" customWidth="1"/>
    <col min="11493" max="11493" width="9.109375" style="453" customWidth="1"/>
    <col min="11494" max="11494" width="9.77734375" style="453" customWidth="1"/>
    <col min="11495" max="11495" width="11.5546875" style="453" customWidth="1"/>
    <col min="11496" max="11496" width="9.77734375" style="453" customWidth="1"/>
    <col min="11497" max="11497" width="8.5546875" style="453" customWidth="1"/>
    <col min="11498" max="11498" width="7.109375" style="453" customWidth="1"/>
    <col min="11499" max="11499" width="6.5546875" style="453" customWidth="1"/>
    <col min="11500" max="11500" width="7.44140625" style="453" customWidth="1"/>
    <col min="11501" max="11501" width="6.6640625" style="453" customWidth="1"/>
    <col min="11502" max="11502" width="7.33203125" style="453" customWidth="1"/>
    <col min="11503" max="11503" width="6" style="453" customWidth="1"/>
    <col min="11504" max="11730" width="10.77734375" style="453"/>
    <col min="11731" max="11731" width="6.109375" style="453" customWidth="1"/>
    <col min="11732" max="11732" width="18.21875" style="453" customWidth="1"/>
    <col min="11733" max="11733" width="56.109375" style="453" customWidth="1"/>
    <col min="11734" max="11736" width="5.88671875" style="453" customWidth="1"/>
    <col min="11737" max="11737" width="6" style="453" customWidth="1"/>
    <col min="11738" max="11738" width="7.5546875" style="453" customWidth="1"/>
    <col min="11739" max="11740" width="7.21875" style="453" customWidth="1"/>
    <col min="11741" max="11741" width="8.5546875" style="453" customWidth="1"/>
    <col min="11742" max="11745" width="9" style="453" customWidth="1"/>
    <col min="11746" max="11747" width="7.109375" style="453" customWidth="1"/>
    <col min="11748" max="11748" width="6.77734375" style="453" customWidth="1"/>
    <col min="11749" max="11749" width="9.109375" style="453" customWidth="1"/>
    <col min="11750" max="11750" width="9.77734375" style="453" customWidth="1"/>
    <col min="11751" max="11751" width="11.5546875" style="453" customWidth="1"/>
    <col min="11752" max="11752" width="9.77734375" style="453" customWidth="1"/>
    <col min="11753" max="11753" width="8.5546875" style="453" customWidth="1"/>
    <col min="11754" max="11754" width="7.109375" style="453" customWidth="1"/>
    <col min="11755" max="11755" width="6.5546875" style="453" customWidth="1"/>
    <col min="11756" max="11756" width="7.44140625" style="453" customWidth="1"/>
    <col min="11757" max="11757" width="6.6640625" style="453" customWidth="1"/>
    <col min="11758" max="11758" width="7.33203125" style="453" customWidth="1"/>
    <col min="11759" max="11759" width="6" style="453" customWidth="1"/>
    <col min="11760" max="11986" width="10.77734375" style="453"/>
    <col min="11987" max="11987" width="6.109375" style="453" customWidth="1"/>
    <col min="11988" max="11988" width="18.21875" style="453" customWidth="1"/>
    <col min="11989" max="11989" width="56.109375" style="453" customWidth="1"/>
    <col min="11990" max="11992" width="5.88671875" style="453" customWidth="1"/>
    <col min="11993" max="11993" width="6" style="453" customWidth="1"/>
    <col min="11994" max="11994" width="7.5546875" style="453" customWidth="1"/>
    <col min="11995" max="11996" width="7.21875" style="453" customWidth="1"/>
    <col min="11997" max="11997" width="8.5546875" style="453" customWidth="1"/>
    <col min="11998" max="12001" width="9" style="453" customWidth="1"/>
    <col min="12002" max="12003" width="7.109375" style="453" customWidth="1"/>
    <col min="12004" max="12004" width="6.77734375" style="453" customWidth="1"/>
    <col min="12005" max="12005" width="9.109375" style="453" customWidth="1"/>
    <col min="12006" max="12006" width="9.77734375" style="453" customWidth="1"/>
    <col min="12007" max="12007" width="11.5546875" style="453" customWidth="1"/>
    <col min="12008" max="12008" width="9.77734375" style="453" customWidth="1"/>
    <col min="12009" max="12009" width="8.5546875" style="453" customWidth="1"/>
    <col min="12010" max="12010" width="7.109375" style="453" customWidth="1"/>
    <col min="12011" max="12011" width="6.5546875" style="453" customWidth="1"/>
    <col min="12012" max="12012" width="7.44140625" style="453" customWidth="1"/>
    <col min="12013" max="12013" width="6.6640625" style="453" customWidth="1"/>
    <col min="12014" max="12014" width="7.33203125" style="453" customWidth="1"/>
    <col min="12015" max="12015" width="6" style="453" customWidth="1"/>
    <col min="12016" max="12242" width="10.77734375" style="453"/>
    <col min="12243" max="12243" width="6.109375" style="453" customWidth="1"/>
    <col min="12244" max="12244" width="18.21875" style="453" customWidth="1"/>
    <col min="12245" max="12245" width="56.109375" style="453" customWidth="1"/>
    <col min="12246" max="12248" width="5.88671875" style="453" customWidth="1"/>
    <col min="12249" max="12249" width="6" style="453" customWidth="1"/>
    <col min="12250" max="12250" width="7.5546875" style="453" customWidth="1"/>
    <col min="12251" max="12252" width="7.21875" style="453" customWidth="1"/>
    <col min="12253" max="12253" width="8.5546875" style="453" customWidth="1"/>
    <col min="12254" max="12257" width="9" style="453" customWidth="1"/>
    <col min="12258" max="12259" width="7.109375" style="453" customWidth="1"/>
    <col min="12260" max="12260" width="6.77734375" style="453" customWidth="1"/>
    <col min="12261" max="12261" width="9.109375" style="453" customWidth="1"/>
    <col min="12262" max="12262" width="9.77734375" style="453" customWidth="1"/>
    <col min="12263" max="12263" width="11.5546875" style="453" customWidth="1"/>
    <col min="12264" max="12264" width="9.77734375" style="453" customWidth="1"/>
    <col min="12265" max="12265" width="8.5546875" style="453" customWidth="1"/>
    <col min="12266" max="12266" width="7.109375" style="453" customWidth="1"/>
    <col min="12267" max="12267" width="6.5546875" style="453" customWidth="1"/>
    <col min="12268" max="12268" width="7.44140625" style="453" customWidth="1"/>
    <col min="12269" max="12269" width="6.6640625" style="453" customWidth="1"/>
    <col min="12270" max="12270" width="7.33203125" style="453" customWidth="1"/>
    <col min="12271" max="12271" width="6" style="453" customWidth="1"/>
    <col min="12272" max="12498" width="10.77734375" style="453"/>
    <col min="12499" max="12499" width="6.109375" style="453" customWidth="1"/>
    <col min="12500" max="12500" width="18.21875" style="453" customWidth="1"/>
    <col min="12501" max="12501" width="56.109375" style="453" customWidth="1"/>
    <col min="12502" max="12504" width="5.88671875" style="453" customWidth="1"/>
    <col min="12505" max="12505" width="6" style="453" customWidth="1"/>
    <col min="12506" max="12506" width="7.5546875" style="453" customWidth="1"/>
    <col min="12507" max="12508" width="7.21875" style="453" customWidth="1"/>
    <col min="12509" max="12509" width="8.5546875" style="453" customWidth="1"/>
    <col min="12510" max="12513" width="9" style="453" customWidth="1"/>
    <col min="12514" max="12515" width="7.109375" style="453" customWidth="1"/>
    <col min="12516" max="12516" width="6.77734375" style="453" customWidth="1"/>
    <col min="12517" max="12517" width="9.109375" style="453" customWidth="1"/>
    <col min="12518" max="12518" width="9.77734375" style="453" customWidth="1"/>
    <col min="12519" max="12519" width="11.5546875" style="453" customWidth="1"/>
    <col min="12520" max="12520" width="9.77734375" style="453" customWidth="1"/>
    <col min="12521" max="12521" width="8.5546875" style="453" customWidth="1"/>
    <col min="12522" max="12522" width="7.109375" style="453" customWidth="1"/>
    <col min="12523" max="12523" width="6.5546875" style="453" customWidth="1"/>
    <col min="12524" max="12524" width="7.44140625" style="453" customWidth="1"/>
    <col min="12525" max="12525" width="6.6640625" style="453" customWidth="1"/>
    <col min="12526" max="12526" width="7.33203125" style="453" customWidth="1"/>
    <col min="12527" max="12527" width="6" style="453" customWidth="1"/>
    <col min="12528" max="12754" width="10.77734375" style="453"/>
    <col min="12755" max="12755" width="6.109375" style="453" customWidth="1"/>
    <col min="12756" max="12756" width="18.21875" style="453" customWidth="1"/>
    <col min="12757" max="12757" width="56.109375" style="453" customWidth="1"/>
    <col min="12758" max="12760" width="5.88671875" style="453" customWidth="1"/>
    <col min="12761" max="12761" width="6" style="453" customWidth="1"/>
    <col min="12762" max="12762" width="7.5546875" style="453" customWidth="1"/>
    <col min="12763" max="12764" width="7.21875" style="453" customWidth="1"/>
    <col min="12765" max="12765" width="8.5546875" style="453" customWidth="1"/>
    <col min="12766" max="12769" width="9" style="453" customWidth="1"/>
    <col min="12770" max="12771" width="7.109375" style="453" customWidth="1"/>
    <col min="12772" max="12772" width="6.77734375" style="453" customWidth="1"/>
    <col min="12773" max="12773" width="9.109375" style="453" customWidth="1"/>
    <col min="12774" max="12774" width="9.77734375" style="453" customWidth="1"/>
    <col min="12775" max="12775" width="11.5546875" style="453" customWidth="1"/>
    <col min="12776" max="12776" width="9.77734375" style="453" customWidth="1"/>
    <col min="12777" max="12777" width="8.5546875" style="453" customWidth="1"/>
    <col min="12778" max="12778" width="7.109375" style="453" customWidth="1"/>
    <col min="12779" max="12779" width="6.5546875" style="453" customWidth="1"/>
    <col min="12780" max="12780" width="7.44140625" style="453" customWidth="1"/>
    <col min="12781" max="12781" width="6.6640625" style="453" customWidth="1"/>
    <col min="12782" max="12782" width="7.33203125" style="453" customWidth="1"/>
    <col min="12783" max="12783" width="6" style="453" customWidth="1"/>
    <col min="12784" max="13010" width="10.77734375" style="453"/>
    <col min="13011" max="13011" width="6.109375" style="453" customWidth="1"/>
    <col min="13012" max="13012" width="18.21875" style="453" customWidth="1"/>
    <col min="13013" max="13013" width="56.109375" style="453" customWidth="1"/>
    <col min="13014" max="13016" width="5.88671875" style="453" customWidth="1"/>
    <col min="13017" max="13017" width="6" style="453" customWidth="1"/>
    <col min="13018" max="13018" width="7.5546875" style="453" customWidth="1"/>
    <col min="13019" max="13020" width="7.21875" style="453" customWidth="1"/>
    <col min="13021" max="13021" width="8.5546875" style="453" customWidth="1"/>
    <col min="13022" max="13025" width="9" style="453" customWidth="1"/>
    <col min="13026" max="13027" width="7.109375" style="453" customWidth="1"/>
    <col min="13028" max="13028" width="6.77734375" style="453" customWidth="1"/>
    <col min="13029" max="13029" width="9.109375" style="453" customWidth="1"/>
    <col min="13030" max="13030" width="9.77734375" style="453" customWidth="1"/>
    <col min="13031" max="13031" width="11.5546875" style="453" customWidth="1"/>
    <col min="13032" max="13032" width="9.77734375" style="453" customWidth="1"/>
    <col min="13033" max="13033" width="8.5546875" style="453" customWidth="1"/>
    <col min="13034" max="13034" width="7.109375" style="453" customWidth="1"/>
    <col min="13035" max="13035" width="6.5546875" style="453" customWidth="1"/>
    <col min="13036" max="13036" width="7.44140625" style="453" customWidth="1"/>
    <col min="13037" max="13037" width="6.6640625" style="453" customWidth="1"/>
    <col min="13038" max="13038" width="7.33203125" style="453" customWidth="1"/>
    <col min="13039" max="13039" width="6" style="453" customWidth="1"/>
    <col min="13040" max="13266" width="10.77734375" style="453"/>
    <col min="13267" max="13267" width="6.109375" style="453" customWidth="1"/>
    <col min="13268" max="13268" width="18.21875" style="453" customWidth="1"/>
    <col min="13269" max="13269" width="56.109375" style="453" customWidth="1"/>
    <col min="13270" max="13272" width="5.88671875" style="453" customWidth="1"/>
    <col min="13273" max="13273" width="6" style="453" customWidth="1"/>
    <col min="13274" max="13274" width="7.5546875" style="453" customWidth="1"/>
    <col min="13275" max="13276" width="7.21875" style="453" customWidth="1"/>
    <col min="13277" max="13277" width="8.5546875" style="453" customWidth="1"/>
    <col min="13278" max="13281" width="9" style="453" customWidth="1"/>
    <col min="13282" max="13283" width="7.109375" style="453" customWidth="1"/>
    <col min="13284" max="13284" width="6.77734375" style="453" customWidth="1"/>
    <col min="13285" max="13285" width="9.109375" style="453" customWidth="1"/>
    <col min="13286" max="13286" width="9.77734375" style="453" customWidth="1"/>
    <col min="13287" max="13287" width="11.5546875" style="453" customWidth="1"/>
    <col min="13288" max="13288" width="9.77734375" style="453" customWidth="1"/>
    <col min="13289" max="13289" width="8.5546875" style="453" customWidth="1"/>
    <col min="13290" max="13290" width="7.109375" style="453" customWidth="1"/>
    <col min="13291" max="13291" width="6.5546875" style="453" customWidth="1"/>
    <col min="13292" max="13292" width="7.44140625" style="453" customWidth="1"/>
    <col min="13293" max="13293" width="6.6640625" style="453" customWidth="1"/>
    <col min="13294" max="13294" width="7.33203125" style="453" customWidth="1"/>
    <col min="13295" max="13295" width="6" style="453" customWidth="1"/>
    <col min="13296" max="13522" width="10.77734375" style="453"/>
    <col min="13523" max="13523" width="6.109375" style="453" customWidth="1"/>
    <col min="13524" max="13524" width="18.21875" style="453" customWidth="1"/>
    <col min="13525" max="13525" width="56.109375" style="453" customWidth="1"/>
    <col min="13526" max="13528" width="5.88671875" style="453" customWidth="1"/>
    <col min="13529" max="13529" width="6" style="453" customWidth="1"/>
    <col min="13530" max="13530" width="7.5546875" style="453" customWidth="1"/>
    <col min="13531" max="13532" width="7.21875" style="453" customWidth="1"/>
    <col min="13533" max="13533" width="8.5546875" style="453" customWidth="1"/>
    <col min="13534" max="13537" width="9" style="453" customWidth="1"/>
    <col min="13538" max="13539" width="7.109375" style="453" customWidth="1"/>
    <col min="13540" max="13540" width="6.77734375" style="453" customWidth="1"/>
    <col min="13541" max="13541" width="9.109375" style="453" customWidth="1"/>
    <col min="13542" max="13542" width="9.77734375" style="453" customWidth="1"/>
    <col min="13543" max="13543" width="11.5546875" style="453" customWidth="1"/>
    <col min="13544" max="13544" width="9.77734375" style="453" customWidth="1"/>
    <col min="13545" max="13545" width="8.5546875" style="453" customWidth="1"/>
    <col min="13546" max="13546" width="7.109375" style="453" customWidth="1"/>
    <col min="13547" max="13547" width="6.5546875" style="453" customWidth="1"/>
    <col min="13548" max="13548" width="7.44140625" style="453" customWidth="1"/>
    <col min="13549" max="13549" width="6.6640625" style="453" customWidth="1"/>
    <col min="13550" max="13550" width="7.33203125" style="453" customWidth="1"/>
    <col min="13551" max="13551" width="6" style="453" customWidth="1"/>
    <col min="13552" max="13778" width="10.77734375" style="453"/>
    <col min="13779" max="13779" width="6.109375" style="453" customWidth="1"/>
    <col min="13780" max="13780" width="18.21875" style="453" customWidth="1"/>
    <col min="13781" max="13781" width="56.109375" style="453" customWidth="1"/>
    <col min="13782" max="13784" width="5.88671875" style="453" customWidth="1"/>
    <col min="13785" max="13785" width="6" style="453" customWidth="1"/>
    <col min="13786" max="13786" width="7.5546875" style="453" customWidth="1"/>
    <col min="13787" max="13788" width="7.21875" style="453" customWidth="1"/>
    <col min="13789" max="13789" width="8.5546875" style="453" customWidth="1"/>
    <col min="13790" max="13793" width="9" style="453" customWidth="1"/>
    <col min="13794" max="13795" width="7.109375" style="453" customWidth="1"/>
    <col min="13796" max="13796" width="6.77734375" style="453" customWidth="1"/>
    <col min="13797" max="13797" width="9.109375" style="453" customWidth="1"/>
    <col min="13798" max="13798" width="9.77734375" style="453" customWidth="1"/>
    <col min="13799" max="13799" width="11.5546875" style="453" customWidth="1"/>
    <col min="13800" max="13800" width="9.77734375" style="453" customWidth="1"/>
    <col min="13801" max="13801" width="8.5546875" style="453" customWidth="1"/>
    <col min="13802" max="13802" width="7.109375" style="453" customWidth="1"/>
    <col min="13803" max="13803" width="6.5546875" style="453" customWidth="1"/>
    <col min="13804" max="13804" width="7.44140625" style="453" customWidth="1"/>
    <col min="13805" max="13805" width="6.6640625" style="453" customWidth="1"/>
    <col min="13806" max="13806" width="7.33203125" style="453" customWidth="1"/>
    <col min="13807" max="13807" width="6" style="453" customWidth="1"/>
    <col min="13808" max="14034" width="10.77734375" style="453"/>
    <col min="14035" max="14035" width="6.109375" style="453" customWidth="1"/>
    <col min="14036" max="14036" width="18.21875" style="453" customWidth="1"/>
    <col min="14037" max="14037" width="56.109375" style="453" customWidth="1"/>
    <col min="14038" max="14040" width="5.88671875" style="453" customWidth="1"/>
    <col min="14041" max="14041" width="6" style="453" customWidth="1"/>
    <col min="14042" max="14042" width="7.5546875" style="453" customWidth="1"/>
    <col min="14043" max="14044" width="7.21875" style="453" customWidth="1"/>
    <col min="14045" max="14045" width="8.5546875" style="453" customWidth="1"/>
    <col min="14046" max="14049" width="9" style="453" customWidth="1"/>
    <col min="14050" max="14051" width="7.109375" style="453" customWidth="1"/>
    <col min="14052" max="14052" width="6.77734375" style="453" customWidth="1"/>
    <col min="14053" max="14053" width="9.109375" style="453" customWidth="1"/>
    <col min="14054" max="14054" width="9.77734375" style="453" customWidth="1"/>
    <col min="14055" max="14055" width="11.5546875" style="453" customWidth="1"/>
    <col min="14056" max="14056" width="9.77734375" style="453" customWidth="1"/>
    <col min="14057" max="14057" width="8.5546875" style="453" customWidth="1"/>
    <col min="14058" max="14058" width="7.109375" style="453" customWidth="1"/>
    <col min="14059" max="14059" width="6.5546875" style="453" customWidth="1"/>
    <col min="14060" max="14060" width="7.44140625" style="453" customWidth="1"/>
    <col min="14061" max="14061" width="6.6640625" style="453" customWidth="1"/>
    <col min="14062" max="14062" width="7.33203125" style="453" customWidth="1"/>
    <col min="14063" max="14063" width="6" style="453" customWidth="1"/>
    <col min="14064" max="14290" width="10.77734375" style="453"/>
    <col min="14291" max="14291" width="6.109375" style="453" customWidth="1"/>
    <col min="14292" max="14292" width="18.21875" style="453" customWidth="1"/>
    <col min="14293" max="14293" width="56.109375" style="453" customWidth="1"/>
    <col min="14294" max="14296" width="5.88671875" style="453" customWidth="1"/>
    <col min="14297" max="14297" width="6" style="453" customWidth="1"/>
    <col min="14298" max="14298" width="7.5546875" style="453" customWidth="1"/>
    <col min="14299" max="14300" width="7.21875" style="453" customWidth="1"/>
    <col min="14301" max="14301" width="8.5546875" style="453" customWidth="1"/>
    <col min="14302" max="14305" width="9" style="453" customWidth="1"/>
    <col min="14306" max="14307" width="7.109375" style="453" customWidth="1"/>
    <col min="14308" max="14308" width="6.77734375" style="453" customWidth="1"/>
    <col min="14309" max="14309" width="9.109375" style="453" customWidth="1"/>
    <col min="14310" max="14310" width="9.77734375" style="453" customWidth="1"/>
    <col min="14311" max="14311" width="11.5546875" style="453" customWidth="1"/>
    <col min="14312" max="14312" width="9.77734375" style="453" customWidth="1"/>
    <col min="14313" max="14313" width="8.5546875" style="453" customWidth="1"/>
    <col min="14314" max="14314" width="7.109375" style="453" customWidth="1"/>
    <col min="14315" max="14315" width="6.5546875" style="453" customWidth="1"/>
    <col min="14316" max="14316" width="7.44140625" style="453" customWidth="1"/>
    <col min="14317" max="14317" width="6.6640625" style="453" customWidth="1"/>
    <col min="14318" max="14318" width="7.33203125" style="453" customWidth="1"/>
    <col min="14319" max="14319" width="6" style="453" customWidth="1"/>
    <col min="14320" max="14546" width="10.77734375" style="453"/>
    <col min="14547" max="14547" width="6.109375" style="453" customWidth="1"/>
    <col min="14548" max="14548" width="18.21875" style="453" customWidth="1"/>
    <col min="14549" max="14549" width="56.109375" style="453" customWidth="1"/>
    <col min="14550" max="14552" width="5.88671875" style="453" customWidth="1"/>
    <col min="14553" max="14553" width="6" style="453" customWidth="1"/>
    <col min="14554" max="14554" width="7.5546875" style="453" customWidth="1"/>
    <col min="14555" max="14556" width="7.21875" style="453" customWidth="1"/>
    <col min="14557" max="14557" width="8.5546875" style="453" customWidth="1"/>
    <col min="14558" max="14561" width="9" style="453" customWidth="1"/>
    <col min="14562" max="14563" width="7.109375" style="453" customWidth="1"/>
    <col min="14564" max="14564" width="6.77734375" style="453" customWidth="1"/>
    <col min="14565" max="14565" width="9.109375" style="453" customWidth="1"/>
    <col min="14566" max="14566" width="9.77734375" style="453" customWidth="1"/>
    <col min="14567" max="14567" width="11.5546875" style="453" customWidth="1"/>
    <col min="14568" max="14568" width="9.77734375" style="453" customWidth="1"/>
    <col min="14569" max="14569" width="8.5546875" style="453" customWidth="1"/>
    <col min="14570" max="14570" width="7.109375" style="453" customWidth="1"/>
    <col min="14571" max="14571" width="6.5546875" style="453" customWidth="1"/>
    <col min="14572" max="14572" width="7.44140625" style="453" customWidth="1"/>
    <col min="14573" max="14573" width="6.6640625" style="453" customWidth="1"/>
    <col min="14574" max="14574" width="7.33203125" style="453" customWidth="1"/>
    <col min="14575" max="14575" width="6" style="453" customWidth="1"/>
    <col min="14576" max="14802" width="10.77734375" style="453"/>
    <col min="14803" max="14803" width="6.109375" style="453" customWidth="1"/>
    <col min="14804" max="14804" width="18.21875" style="453" customWidth="1"/>
    <col min="14805" max="14805" width="56.109375" style="453" customWidth="1"/>
    <col min="14806" max="14808" width="5.88671875" style="453" customWidth="1"/>
    <col min="14809" max="14809" width="6" style="453" customWidth="1"/>
    <col min="14810" max="14810" width="7.5546875" style="453" customWidth="1"/>
    <col min="14811" max="14812" width="7.21875" style="453" customWidth="1"/>
    <col min="14813" max="14813" width="8.5546875" style="453" customWidth="1"/>
    <col min="14814" max="14817" width="9" style="453" customWidth="1"/>
    <col min="14818" max="14819" width="7.109375" style="453" customWidth="1"/>
    <col min="14820" max="14820" width="6.77734375" style="453" customWidth="1"/>
    <col min="14821" max="14821" width="9.109375" style="453" customWidth="1"/>
    <col min="14822" max="14822" width="9.77734375" style="453" customWidth="1"/>
    <col min="14823" max="14823" width="11.5546875" style="453" customWidth="1"/>
    <col min="14824" max="14824" width="9.77734375" style="453" customWidth="1"/>
    <col min="14825" max="14825" width="8.5546875" style="453" customWidth="1"/>
    <col min="14826" max="14826" width="7.109375" style="453" customWidth="1"/>
    <col min="14827" max="14827" width="6.5546875" style="453" customWidth="1"/>
    <col min="14828" max="14828" width="7.44140625" style="453" customWidth="1"/>
    <col min="14829" max="14829" width="6.6640625" style="453" customWidth="1"/>
    <col min="14830" max="14830" width="7.33203125" style="453" customWidth="1"/>
    <col min="14831" max="14831" width="6" style="453" customWidth="1"/>
    <col min="14832" max="15058" width="10.77734375" style="453"/>
    <col min="15059" max="15059" width="6.109375" style="453" customWidth="1"/>
    <col min="15060" max="15060" width="18.21875" style="453" customWidth="1"/>
    <col min="15061" max="15061" width="56.109375" style="453" customWidth="1"/>
    <col min="15062" max="15064" width="5.88671875" style="453" customWidth="1"/>
    <col min="15065" max="15065" width="6" style="453" customWidth="1"/>
    <col min="15066" max="15066" width="7.5546875" style="453" customWidth="1"/>
    <col min="15067" max="15068" width="7.21875" style="453" customWidth="1"/>
    <col min="15069" max="15069" width="8.5546875" style="453" customWidth="1"/>
    <col min="15070" max="15073" width="9" style="453" customWidth="1"/>
    <col min="15074" max="15075" width="7.109375" style="453" customWidth="1"/>
    <col min="15076" max="15076" width="6.77734375" style="453" customWidth="1"/>
    <col min="15077" max="15077" width="9.109375" style="453" customWidth="1"/>
    <col min="15078" max="15078" width="9.77734375" style="453" customWidth="1"/>
    <col min="15079" max="15079" width="11.5546875" style="453" customWidth="1"/>
    <col min="15080" max="15080" width="9.77734375" style="453" customWidth="1"/>
    <col min="15081" max="15081" width="8.5546875" style="453" customWidth="1"/>
    <col min="15082" max="15082" width="7.109375" style="453" customWidth="1"/>
    <col min="15083" max="15083" width="6.5546875" style="453" customWidth="1"/>
    <col min="15084" max="15084" width="7.44140625" style="453" customWidth="1"/>
    <col min="15085" max="15085" width="6.6640625" style="453" customWidth="1"/>
    <col min="15086" max="15086" width="7.33203125" style="453" customWidth="1"/>
    <col min="15087" max="15087" width="6" style="453" customWidth="1"/>
    <col min="15088" max="15314" width="10.77734375" style="453"/>
    <col min="15315" max="15315" width="6.109375" style="453" customWidth="1"/>
    <col min="15316" max="15316" width="18.21875" style="453" customWidth="1"/>
    <col min="15317" max="15317" width="56.109375" style="453" customWidth="1"/>
    <col min="15318" max="15320" width="5.88671875" style="453" customWidth="1"/>
    <col min="15321" max="15321" width="6" style="453" customWidth="1"/>
    <col min="15322" max="15322" width="7.5546875" style="453" customWidth="1"/>
    <col min="15323" max="15324" width="7.21875" style="453" customWidth="1"/>
    <col min="15325" max="15325" width="8.5546875" style="453" customWidth="1"/>
    <col min="15326" max="15329" width="9" style="453" customWidth="1"/>
    <col min="15330" max="15331" width="7.109375" style="453" customWidth="1"/>
    <col min="15332" max="15332" width="6.77734375" style="453" customWidth="1"/>
    <col min="15333" max="15333" width="9.109375" style="453" customWidth="1"/>
    <col min="15334" max="15334" width="9.77734375" style="453" customWidth="1"/>
    <col min="15335" max="15335" width="11.5546875" style="453" customWidth="1"/>
    <col min="15336" max="15336" width="9.77734375" style="453" customWidth="1"/>
    <col min="15337" max="15337" width="8.5546875" style="453" customWidth="1"/>
    <col min="15338" max="15338" width="7.109375" style="453" customWidth="1"/>
    <col min="15339" max="15339" width="6.5546875" style="453" customWidth="1"/>
    <col min="15340" max="15340" width="7.44140625" style="453" customWidth="1"/>
    <col min="15341" max="15341" width="6.6640625" style="453" customWidth="1"/>
    <col min="15342" max="15342" width="7.33203125" style="453" customWidth="1"/>
    <col min="15343" max="15343" width="6" style="453" customWidth="1"/>
    <col min="15344" max="15570" width="10.77734375" style="453"/>
    <col min="15571" max="15571" width="6.109375" style="453" customWidth="1"/>
    <col min="15572" max="15572" width="18.21875" style="453" customWidth="1"/>
    <col min="15573" max="15573" width="56.109375" style="453" customWidth="1"/>
    <col min="15574" max="15576" width="5.88671875" style="453" customWidth="1"/>
    <col min="15577" max="15577" width="6" style="453" customWidth="1"/>
    <col min="15578" max="15578" width="7.5546875" style="453" customWidth="1"/>
    <col min="15579" max="15580" width="7.21875" style="453" customWidth="1"/>
    <col min="15581" max="15581" width="8.5546875" style="453" customWidth="1"/>
    <col min="15582" max="15585" width="9" style="453" customWidth="1"/>
    <col min="15586" max="15587" width="7.109375" style="453" customWidth="1"/>
    <col min="15588" max="15588" width="6.77734375" style="453" customWidth="1"/>
    <col min="15589" max="15589" width="9.109375" style="453" customWidth="1"/>
    <col min="15590" max="15590" width="9.77734375" style="453" customWidth="1"/>
    <col min="15591" max="15591" width="11.5546875" style="453" customWidth="1"/>
    <col min="15592" max="15592" width="9.77734375" style="453" customWidth="1"/>
    <col min="15593" max="15593" width="8.5546875" style="453" customWidth="1"/>
    <col min="15594" max="15594" width="7.109375" style="453" customWidth="1"/>
    <col min="15595" max="15595" width="6.5546875" style="453" customWidth="1"/>
    <col min="15596" max="15596" width="7.44140625" style="453" customWidth="1"/>
    <col min="15597" max="15597" width="6.6640625" style="453" customWidth="1"/>
    <col min="15598" max="15598" width="7.33203125" style="453" customWidth="1"/>
    <col min="15599" max="15599" width="6" style="453" customWidth="1"/>
    <col min="15600" max="15826" width="10.77734375" style="453"/>
    <col min="15827" max="15827" width="6.109375" style="453" customWidth="1"/>
    <col min="15828" max="15828" width="18.21875" style="453" customWidth="1"/>
    <col min="15829" max="15829" width="56.109375" style="453" customWidth="1"/>
    <col min="15830" max="15832" width="5.88671875" style="453" customWidth="1"/>
    <col min="15833" max="15833" width="6" style="453" customWidth="1"/>
    <col min="15834" max="15834" width="7.5546875" style="453" customWidth="1"/>
    <col min="15835" max="15836" width="7.21875" style="453" customWidth="1"/>
    <col min="15837" max="15837" width="8.5546875" style="453" customWidth="1"/>
    <col min="15838" max="15841" width="9" style="453" customWidth="1"/>
    <col min="15842" max="15843" width="7.109375" style="453" customWidth="1"/>
    <col min="15844" max="15844" width="6.77734375" style="453" customWidth="1"/>
    <col min="15845" max="15845" width="9.109375" style="453" customWidth="1"/>
    <col min="15846" max="15846" width="9.77734375" style="453" customWidth="1"/>
    <col min="15847" max="15847" width="11.5546875" style="453" customWidth="1"/>
    <col min="15848" max="15848" width="9.77734375" style="453" customWidth="1"/>
    <col min="15849" max="15849" width="8.5546875" style="453" customWidth="1"/>
    <col min="15850" max="15850" width="7.109375" style="453" customWidth="1"/>
    <col min="15851" max="15851" width="6.5546875" style="453" customWidth="1"/>
    <col min="15852" max="15852" width="7.44140625" style="453" customWidth="1"/>
    <col min="15853" max="15853" width="6.6640625" style="453" customWidth="1"/>
    <col min="15854" max="15854" width="7.33203125" style="453" customWidth="1"/>
    <col min="15855" max="15855" width="6" style="453" customWidth="1"/>
    <col min="15856" max="16082" width="10.77734375" style="453"/>
    <col min="16083" max="16083" width="6.109375" style="453" customWidth="1"/>
    <col min="16084" max="16084" width="18.21875" style="453" customWidth="1"/>
    <col min="16085" max="16085" width="56.109375" style="453" customWidth="1"/>
    <col min="16086" max="16088" width="5.88671875" style="453" customWidth="1"/>
    <col min="16089" max="16089" width="6" style="453" customWidth="1"/>
    <col min="16090" max="16090" width="7.5546875" style="453" customWidth="1"/>
    <col min="16091" max="16092" width="7.21875" style="453" customWidth="1"/>
    <col min="16093" max="16093" width="8.5546875" style="453" customWidth="1"/>
    <col min="16094" max="16097" width="9" style="453" customWidth="1"/>
    <col min="16098" max="16099" width="7.109375" style="453" customWidth="1"/>
    <col min="16100" max="16100" width="6.77734375" style="453" customWidth="1"/>
    <col min="16101" max="16101" width="9.109375" style="453" customWidth="1"/>
    <col min="16102" max="16102" width="9.77734375" style="453" customWidth="1"/>
    <col min="16103" max="16103" width="11.5546875" style="453" customWidth="1"/>
    <col min="16104" max="16104" width="9.77734375" style="453" customWidth="1"/>
    <col min="16105" max="16105" width="8.5546875" style="453" customWidth="1"/>
    <col min="16106" max="16106" width="7.109375" style="453" customWidth="1"/>
    <col min="16107" max="16107" width="6.5546875" style="453" customWidth="1"/>
    <col min="16108" max="16108" width="7.44140625" style="453" customWidth="1"/>
    <col min="16109" max="16109" width="6.6640625" style="453" customWidth="1"/>
    <col min="16110" max="16110" width="7.33203125" style="453" customWidth="1"/>
    <col min="16111" max="16111" width="6" style="453" customWidth="1"/>
    <col min="16112" max="16384" width="10.77734375" style="453"/>
  </cols>
  <sheetData>
    <row r="1" spans="1:25" x14ac:dyDescent="0.35">
      <c r="A1" s="591" t="s">
        <v>131</v>
      </c>
    </row>
    <row r="2" spans="1:25" s="456" customFormat="1" ht="60" customHeight="1" x14ac:dyDescent="0.3">
      <c r="A2" s="594" t="s">
        <v>0</v>
      </c>
      <c r="B2" s="594" t="s">
        <v>77</v>
      </c>
      <c r="C2" s="594" t="s">
        <v>78</v>
      </c>
      <c r="D2" s="595" t="s">
        <v>79</v>
      </c>
      <c r="E2" s="595" t="s">
        <v>80</v>
      </c>
      <c r="F2" s="595" t="s">
        <v>81</v>
      </c>
      <c r="G2" s="595" t="s">
        <v>82</v>
      </c>
      <c r="H2" s="594" t="s">
        <v>83</v>
      </c>
      <c r="I2" s="594"/>
      <c r="J2" s="594"/>
      <c r="K2" s="594"/>
      <c r="L2" s="594" t="s">
        <v>25</v>
      </c>
      <c r="M2" s="594"/>
      <c r="N2" s="594"/>
      <c r="O2" s="594"/>
      <c r="P2" s="594"/>
      <c r="Q2" s="594"/>
      <c r="R2" s="595" t="s">
        <v>6</v>
      </c>
      <c r="S2" s="595" t="s">
        <v>7</v>
      </c>
      <c r="T2" s="594" t="s">
        <v>33</v>
      </c>
      <c r="U2" s="594"/>
      <c r="V2" s="594" t="s">
        <v>34</v>
      </c>
      <c r="W2" s="594"/>
      <c r="X2" s="595" t="s">
        <v>84</v>
      </c>
      <c r="Y2" s="595" t="s">
        <v>11</v>
      </c>
    </row>
    <row r="3" spans="1:25" s="456" customFormat="1" ht="39.9" customHeight="1" x14ac:dyDescent="0.3">
      <c r="A3" s="594"/>
      <c r="B3" s="594"/>
      <c r="C3" s="594"/>
      <c r="D3" s="595"/>
      <c r="E3" s="595"/>
      <c r="F3" s="595"/>
      <c r="G3" s="595"/>
      <c r="H3" s="594" t="s">
        <v>85</v>
      </c>
      <c r="I3" s="594"/>
      <c r="J3" s="594"/>
      <c r="K3" s="594"/>
      <c r="L3" s="594" t="s">
        <v>85</v>
      </c>
      <c r="M3" s="594"/>
      <c r="N3" s="594"/>
      <c r="O3" s="594"/>
      <c r="P3" s="596" t="s">
        <v>50</v>
      </c>
      <c r="Q3" s="596" t="s">
        <v>51</v>
      </c>
      <c r="R3" s="595"/>
      <c r="S3" s="595"/>
      <c r="T3" s="595" t="s">
        <v>14</v>
      </c>
      <c r="U3" s="595" t="s">
        <v>15</v>
      </c>
      <c r="V3" s="595" t="s">
        <v>86</v>
      </c>
      <c r="W3" s="595" t="s">
        <v>87</v>
      </c>
      <c r="X3" s="595"/>
      <c r="Y3" s="595"/>
    </row>
    <row r="4" spans="1:25" s="459" customFormat="1" ht="77.25" customHeight="1" x14ac:dyDescent="0.35">
      <c r="A4" s="594"/>
      <c r="B4" s="594"/>
      <c r="C4" s="594"/>
      <c r="D4" s="595"/>
      <c r="E4" s="595"/>
      <c r="F4" s="595"/>
      <c r="G4" s="595"/>
      <c r="H4" s="457" t="s">
        <v>22</v>
      </c>
      <c r="I4" s="458" t="s">
        <v>23</v>
      </c>
      <c r="J4" s="457" t="s">
        <v>24</v>
      </c>
      <c r="K4" s="457" t="s">
        <v>36</v>
      </c>
      <c r="L4" s="457" t="s">
        <v>22</v>
      </c>
      <c r="M4" s="457" t="s">
        <v>23</v>
      </c>
      <c r="N4" s="457" t="s">
        <v>24</v>
      </c>
      <c r="O4" s="457" t="s">
        <v>25</v>
      </c>
      <c r="P4" s="596"/>
      <c r="Q4" s="596"/>
      <c r="R4" s="595"/>
      <c r="S4" s="595"/>
      <c r="T4" s="595"/>
      <c r="U4" s="595"/>
      <c r="V4" s="595"/>
      <c r="W4" s="595"/>
      <c r="X4" s="595"/>
      <c r="Y4" s="595"/>
    </row>
    <row r="5" spans="1:25" s="459" customFormat="1" ht="27" customHeight="1" x14ac:dyDescent="0.35">
      <c r="A5" s="460"/>
      <c r="B5" s="460"/>
      <c r="C5" s="590" t="s">
        <v>175</v>
      </c>
      <c r="D5" s="462"/>
      <c r="E5" s="462"/>
      <c r="F5" s="462"/>
      <c r="G5" s="462"/>
      <c r="H5" s="457"/>
      <c r="I5" s="458"/>
      <c r="J5" s="457"/>
      <c r="K5" s="457"/>
      <c r="L5" s="457"/>
      <c r="M5" s="457"/>
      <c r="N5" s="457"/>
      <c r="O5" s="457"/>
      <c r="P5" s="465"/>
      <c r="Q5" s="465"/>
      <c r="R5" s="462"/>
      <c r="S5" s="462"/>
      <c r="T5" s="462"/>
      <c r="U5" s="462"/>
      <c r="V5" s="462"/>
      <c r="W5" s="462"/>
      <c r="X5" s="462"/>
      <c r="Y5" s="462"/>
    </row>
    <row r="6" spans="1:25" s="459" customFormat="1" ht="35.4" customHeight="1" x14ac:dyDescent="0.35">
      <c r="A6" s="460"/>
      <c r="B6" s="460"/>
      <c r="C6" s="464" t="s">
        <v>91</v>
      </c>
      <c r="D6" s="462"/>
      <c r="E6" s="462"/>
      <c r="F6" s="462"/>
      <c r="G6" s="462"/>
      <c r="H6" s="457"/>
      <c r="I6" s="458"/>
      <c r="J6" s="457"/>
      <c r="K6" s="457"/>
      <c r="L6" s="457"/>
      <c r="M6" s="457"/>
      <c r="N6" s="457"/>
      <c r="O6" s="457"/>
      <c r="P6" s="465"/>
      <c r="Q6" s="465"/>
      <c r="R6" s="462"/>
      <c r="S6" s="462"/>
      <c r="T6" s="462"/>
      <c r="U6" s="462"/>
      <c r="V6" s="462"/>
      <c r="W6" s="462"/>
      <c r="X6" s="462"/>
      <c r="Y6" s="462"/>
    </row>
    <row r="7" spans="1:25" s="459" customFormat="1" ht="27.75" customHeight="1" x14ac:dyDescent="0.35">
      <c r="A7" s="460"/>
      <c r="B7" s="460"/>
      <c r="C7" s="461" t="s">
        <v>88</v>
      </c>
      <c r="D7" s="462"/>
      <c r="E7" s="462"/>
      <c r="F7" s="462"/>
      <c r="G7" s="462"/>
      <c r="H7" s="457"/>
      <c r="I7" s="457"/>
      <c r="J7" s="457"/>
      <c r="K7" s="457"/>
      <c r="L7" s="457"/>
      <c r="M7" s="457"/>
      <c r="N7" s="457"/>
      <c r="O7" s="457"/>
      <c r="P7" s="463"/>
      <c r="Q7" s="463"/>
      <c r="R7" s="462"/>
      <c r="S7" s="462"/>
      <c r="T7" s="462"/>
      <c r="U7" s="462"/>
      <c r="V7" s="462"/>
      <c r="W7" s="462"/>
      <c r="X7" s="462"/>
      <c r="Y7" s="462"/>
    </row>
    <row r="8" spans="1:25" s="528" customFormat="1" ht="18.75" customHeight="1" x14ac:dyDescent="0.35">
      <c r="A8" s="518"/>
      <c r="B8" s="518"/>
      <c r="C8" s="519" t="s">
        <v>145</v>
      </c>
      <c r="D8" s="520"/>
      <c r="E8" s="521"/>
      <c r="F8" s="521"/>
      <c r="G8" s="521"/>
      <c r="H8" s="522"/>
      <c r="I8" s="522"/>
      <c r="J8" s="522"/>
      <c r="K8" s="522"/>
      <c r="L8" s="523"/>
      <c r="M8" s="523"/>
      <c r="N8" s="523"/>
      <c r="O8" s="523"/>
      <c r="P8" s="524"/>
      <c r="Q8" s="524"/>
      <c r="R8" s="525"/>
      <c r="S8" s="525"/>
      <c r="T8" s="526"/>
      <c r="U8" s="526"/>
      <c r="V8" s="526"/>
      <c r="W8" s="526"/>
      <c r="X8" s="527"/>
      <c r="Y8" s="525"/>
    </row>
    <row r="9" spans="1:25" s="528" customFormat="1" ht="18.75" customHeight="1" x14ac:dyDescent="0.35">
      <c r="A9" s="518"/>
      <c r="B9" s="518"/>
      <c r="C9" s="519" t="s">
        <v>186</v>
      </c>
      <c r="D9" s="520"/>
      <c r="E9" s="521"/>
      <c r="F9" s="521"/>
      <c r="G9" s="521"/>
      <c r="H9" s="522"/>
      <c r="I9" s="522"/>
      <c r="J9" s="522"/>
      <c r="K9" s="522"/>
      <c r="L9" s="523"/>
      <c r="M9" s="523"/>
      <c r="N9" s="523"/>
      <c r="O9" s="523"/>
      <c r="P9" s="524"/>
      <c r="Q9" s="524"/>
      <c r="R9" s="525"/>
      <c r="S9" s="525"/>
      <c r="T9" s="526"/>
      <c r="U9" s="526"/>
      <c r="V9" s="526"/>
      <c r="W9" s="526"/>
      <c r="X9" s="527"/>
      <c r="Y9" s="525"/>
    </row>
    <row r="10" spans="1:25" s="528" customFormat="1" ht="18.75" customHeight="1" x14ac:dyDescent="0.35">
      <c r="A10" s="518"/>
      <c r="B10" s="518"/>
      <c r="C10" s="529" t="s">
        <v>49</v>
      </c>
      <c r="D10" s="520"/>
      <c r="E10" s="521"/>
      <c r="F10" s="521"/>
      <c r="G10" s="521"/>
      <c r="H10" s="522"/>
      <c r="I10" s="522"/>
      <c r="J10" s="522"/>
      <c r="K10" s="522"/>
      <c r="L10" s="523"/>
      <c r="M10" s="523"/>
      <c r="N10" s="523"/>
      <c r="O10" s="523"/>
      <c r="P10" s="524"/>
      <c r="Q10" s="524"/>
      <c r="R10" s="525"/>
      <c r="S10" s="525"/>
      <c r="T10" s="526"/>
      <c r="U10" s="526"/>
      <c r="V10" s="526"/>
      <c r="W10" s="526"/>
      <c r="X10" s="527"/>
      <c r="Y10" s="525"/>
    </row>
    <row r="11" spans="1:25" s="528" customFormat="1" ht="40.5" customHeight="1" x14ac:dyDescent="0.35">
      <c r="A11" s="530">
        <v>1</v>
      </c>
      <c r="B11" s="531" t="s">
        <v>187</v>
      </c>
      <c r="C11" s="520" t="s">
        <v>188</v>
      </c>
      <c r="D11" s="520" t="s">
        <v>28</v>
      </c>
      <c r="E11" s="522">
        <v>0</v>
      </c>
      <c r="F11" s="522">
        <v>0</v>
      </c>
      <c r="G11" s="522">
        <v>0</v>
      </c>
      <c r="H11" s="522"/>
      <c r="I11" s="522"/>
      <c r="J11" s="64">
        <v>1</v>
      </c>
      <c r="K11" s="64">
        <v>1</v>
      </c>
      <c r="L11" s="532">
        <f t="shared" ref="L11:N13" si="0">SUM(H11)</f>
        <v>0</v>
      </c>
      <c r="M11" s="532">
        <f t="shared" si="0"/>
        <v>0</v>
      </c>
      <c r="N11" s="532">
        <f t="shared" si="0"/>
        <v>1</v>
      </c>
      <c r="O11" s="533">
        <f>SUM(L11+M11+N11)</f>
        <v>1</v>
      </c>
      <c r="P11" s="534">
        <v>3.0000000000000001E-3</v>
      </c>
      <c r="Q11" s="535">
        <f>SUM(O11*X11)/1000</f>
        <v>3.2000000000000002E-3</v>
      </c>
      <c r="R11" s="525"/>
      <c r="S11" s="525"/>
      <c r="T11" s="526"/>
      <c r="U11" s="536">
        <v>1</v>
      </c>
      <c r="V11" s="537"/>
      <c r="W11" s="536">
        <v>1</v>
      </c>
      <c r="X11" s="538">
        <v>3.2</v>
      </c>
      <c r="Y11" s="525"/>
    </row>
    <row r="12" spans="1:25" s="528" customFormat="1" ht="23.25" customHeight="1" x14ac:dyDescent="0.35">
      <c r="A12" s="530">
        <v>2</v>
      </c>
      <c r="B12" s="533" t="s">
        <v>189</v>
      </c>
      <c r="C12" s="539" t="s">
        <v>190</v>
      </c>
      <c r="D12" s="520" t="s">
        <v>28</v>
      </c>
      <c r="E12" s="522">
        <v>0</v>
      </c>
      <c r="F12" s="522">
        <v>0</v>
      </c>
      <c r="G12" s="522">
        <v>0</v>
      </c>
      <c r="H12" s="522"/>
      <c r="I12" s="522"/>
      <c r="J12" s="522">
        <v>12</v>
      </c>
      <c r="K12" s="522">
        <v>12</v>
      </c>
      <c r="L12" s="532">
        <f t="shared" si="0"/>
        <v>0</v>
      </c>
      <c r="M12" s="532">
        <f t="shared" si="0"/>
        <v>0</v>
      </c>
      <c r="N12" s="532">
        <f t="shared" si="0"/>
        <v>12</v>
      </c>
      <c r="O12" s="533">
        <f>SUM(L12+M12+N12)</f>
        <v>12</v>
      </c>
      <c r="P12" s="534">
        <f>SUM((O12/W12)*V12)/1000</f>
        <v>0.06</v>
      </c>
      <c r="Q12" s="535">
        <f>SUM(O12*X12)/1000</f>
        <v>2.7E-2</v>
      </c>
      <c r="R12" s="525"/>
      <c r="S12" s="525"/>
      <c r="T12" s="526"/>
      <c r="U12" s="536">
        <v>12</v>
      </c>
      <c r="V12" s="537">
        <v>30</v>
      </c>
      <c r="W12" s="536">
        <v>6</v>
      </c>
      <c r="X12" s="538">
        <v>2.25</v>
      </c>
      <c r="Y12" s="525"/>
    </row>
    <row r="13" spans="1:25" s="528" customFormat="1" ht="18.75" customHeight="1" x14ac:dyDescent="0.35">
      <c r="A13" s="530">
        <v>3</v>
      </c>
      <c r="B13" s="533"/>
      <c r="C13" s="520" t="s">
        <v>191</v>
      </c>
      <c r="D13" s="520" t="s">
        <v>28</v>
      </c>
      <c r="E13" s="522">
        <v>0</v>
      </c>
      <c r="F13" s="522">
        <v>0</v>
      </c>
      <c r="G13" s="522">
        <v>0</v>
      </c>
      <c r="H13" s="522"/>
      <c r="I13" s="522"/>
      <c r="J13" s="522">
        <v>1</v>
      </c>
      <c r="K13" s="522">
        <v>1</v>
      </c>
      <c r="L13" s="532">
        <f t="shared" si="0"/>
        <v>0</v>
      </c>
      <c r="M13" s="532">
        <f t="shared" si="0"/>
        <v>0</v>
      </c>
      <c r="N13" s="532">
        <f t="shared" si="0"/>
        <v>1</v>
      </c>
      <c r="O13" s="533">
        <f>SUM(L13+M13+N13)</f>
        <v>1</v>
      </c>
      <c r="P13" s="534">
        <v>3.0000000000000001E-3</v>
      </c>
      <c r="Q13" s="535">
        <f>SUM(O13*X13)/1000</f>
        <v>3.0000000000000001E-3</v>
      </c>
      <c r="R13" s="525"/>
      <c r="S13" s="525"/>
      <c r="T13" s="526"/>
      <c r="U13" s="536">
        <v>1</v>
      </c>
      <c r="V13" s="537"/>
      <c r="W13" s="536">
        <v>1</v>
      </c>
      <c r="X13" s="538">
        <v>3</v>
      </c>
      <c r="Y13" s="525"/>
    </row>
    <row r="14" spans="1:25" s="549" customFormat="1" ht="17.399999999999999" x14ac:dyDescent="0.3">
      <c r="A14" s="540"/>
      <c r="B14" s="540"/>
      <c r="C14" s="541" t="s">
        <v>31</v>
      </c>
      <c r="D14" s="542"/>
      <c r="E14" s="542"/>
      <c r="F14" s="542"/>
      <c r="G14" s="542"/>
      <c r="H14" s="542"/>
      <c r="I14" s="542"/>
      <c r="J14" s="542"/>
      <c r="K14" s="542"/>
      <c r="L14" s="543"/>
      <c r="M14" s="543"/>
      <c r="N14" s="543"/>
      <c r="O14" s="544"/>
      <c r="P14" s="545">
        <f>SUM(P11:P13)</f>
        <v>6.6000000000000003E-2</v>
      </c>
      <c r="Q14" s="593">
        <f>SUM(Q11:Q13)</f>
        <v>3.32E-2</v>
      </c>
      <c r="R14" s="546"/>
      <c r="S14" s="546"/>
      <c r="T14" s="547"/>
      <c r="U14" s="546"/>
      <c r="V14" s="548"/>
      <c r="W14" s="546"/>
      <c r="X14" s="546"/>
      <c r="Y14" s="546"/>
    </row>
  </sheetData>
  <mergeCells count="23">
    <mergeCell ref="Y2:Y4"/>
    <mergeCell ref="H3:K3"/>
    <mergeCell ref="L3:O3"/>
    <mergeCell ref="P3:P4"/>
    <mergeCell ref="Q3:Q4"/>
    <mergeCell ref="R2:R4"/>
    <mergeCell ref="T3:T4"/>
    <mergeCell ref="U3:U4"/>
    <mergeCell ref="V3:V4"/>
    <mergeCell ref="W3:W4"/>
    <mergeCell ref="S2:S4"/>
    <mergeCell ref="T2:U2"/>
    <mergeCell ref="V2:W2"/>
    <mergeCell ref="F2:F4"/>
    <mergeCell ref="G2:G4"/>
    <mergeCell ref="H2:K2"/>
    <mergeCell ref="L2:Q2"/>
    <mergeCell ref="X2:X4"/>
    <mergeCell ref="A2:A4"/>
    <mergeCell ref="B2:B4"/>
    <mergeCell ref="C2:C4"/>
    <mergeCell ref="D2:D4"/>
    <mergeCell ref="E2:E4"/>
  </mergeCells>
  <printOptions horizontalCentered="1"/>
  <pageMargins left="0.31496062992125984" right="0.31496062992125984" top="1.1417322834645669" bottom="0.55118110236220474" header="0.31496062992125984" footer="0.31496062992125984"/>
  <pageSetup paperSize="9" scale="55" firstPageNumber="2" pageOrder="overThenDown" orientation="landscape" useFirstPageNumber="1" r:id="rId1"/>
  <headerFooter>
    <oddFooter>&amp;L&amp;A&amp;CСписък № 1 изл. ОБВВПИ - 2022&amp;R&amp;P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14"/>
  <sheetViews>
    <sheetView view="pageBreakPreview" zoomScale="70" zoomScaleNormal="100" zoomScaleSheetLayoutView="70" workbookViewId="0">
      <selection activeCell="P8" sqref="P8"/>
    </sheetView>
  </sheetViews>
  <sheetFormatPr defaultRowHeight="18" x14ac:dyDescent="0.35"/>
  <cols>
    <col min="1" max="1" width="6.109375" style="496" customWidth="1"/>
    <col min="2" max="2" width="12.6640625" style="496" customWidth="1"/>
    <col min="3" max="3" width="54.33203125" style="497" customWidth="1"/>
    <col min="4" max="4" width="4.88671875" style="497" customWidth="1"/>
    <col min="5" max="5" width="6.109375" style="497" customWidth="1"/>
    <col min="6" max="6" width="5.88671875" style="497" customWidth="1"/>
    <col min="7" max="7" width="7.21875" style="497" customWidth="1"/>
    <col min="8" max="9" width="7.33203125" style="497" customWidth="1"/>
    <col min="10" max="10" width="7.109375" style="497" customWidth="1"/>
    <col min="11" max="11" width="8.77734375" style="497" customWidth="1"/>
    <col min="12" max="12" width="9.33203125" style="498" customWidth="1"/>
    <col min="13" max="13" width="7.109375" style="498" customWidth="1"/>
    <col min="14" max="14" width="7.88671875" style="498" customWidth="1"/>
    <col min="15" max="15" width="9.5546875" style="498" customWidth="1"/>
    <col min="16" max="16" width="12.33203125" style="500" customWidth="1"/>
    <col min="17" max="17" width="14" style="500" customWidth="1"/>
    <col min="18" max="18" width="6.109375" style="501" customWidth="1"/>
    <col min="19" max="19" width="4.6640625" style="501" customWidth="1"/>
    <col min="20" max="20" width="6.5546875" style="499" customWidth="1"/>
    <col min="21" max="21" width="7.44140625" style="499" customWidth="1"/>
    <col min="22" max="22" width="9.88671875" style="499" customWidth="1"/>
    <col min="23" max="23" width="10.5546875" style="499" customWidth="1"/>
    <col min="24" max="24" width="9.33203125" style="499" customWidth="1"/>
    <col min="25" max="25" width="8.33203125" style="501" customWidth="1"/>
    <col min="26" max="255" width="8.88671875" style="497"/>
    <col min="256" max="256" width="6.109375" style="497" customWidth="1"/>
    <col min="257" max="257" width="12.6640625" style="497" customWidth="1"/>
    <col min="258" max="258" width="54.33203125" style="497" customWidth="1"/>
    <col min="259" max="259" width="4.88671875" style="497" customWidth="1"/>
    <col min="260" max="260" width="6.109375" style="497" customWidth="1"/>
    <col min="261" max="261" width="5.88671875" style="497" customWidth="1"/>
    <col min="262" max="262" width="7.21875" style="497" customWidth="1"/>
    <col min="263" max="264" width="7.33203125" style="497" customWidth="1"/>
    <col min="265" max="265" width="7.109375" style="497" customWidth="1"/>
    <col min="266" max="266" width="8.77734375" style="497" customWidth="1"/>
    <col min="267" max="267" width="9.33203125" style="497" customWidth="1"/>
    <col min="268" max="268" width="7.109375" style="497" customWidth="1"/>
    <col min="269" max="269" width="7.88671875" style="497" customWidth="1"/>
    <col min="270" max="270" width="9.5546875" style="497" customWidth="1"/>
    <col min="271" max="271" width="12.33203125" style="497" customWidth="1"/>
    <col min="272" max="272" width="14" style="497" customWidth="1"/>
    <col min="273" max="273" width="6.109375" style="497" customWidth="1"/>
    <col min="274" max="274" width="4.6640625" style="497" customWidth="1"/>
    <col min="275" max="275" width="6.5546875" style="497" customWidth="1"/>
    <col min="276" max="276" width="7.44140625" style="497" customWidth="1"/>
    <col min="277" max="277" width="9.88671875" style="497" customWidth="1"/>
    <col min="278" max="278" width="10.5546875" style="497" customWidth="1"/>
    <col min="279" max="279" width="9.33203125" style="497" customWidth="1"/>
    <col min="280" max="280" width="8.33203125" style="497" customWidth="1"/>
    <col min="281" max="511" width="8.88671875" style="497"/>
    <col min="512" max="512" width="6.109375" style="497" customWidth="1"/>
    <col min="513" max="513" width="12.6640625" style="497" customWidth="1"/>
    <col min="514" max="514" width="54.33203125" style="497" customWidth="1"/>
    <col min="515" max="515" width="4.88671875" style="497" customWidth="1"/>
    <col min="516" max="516" width="6.109375" style="497" customWidth="1"/>
    <col min="517" max="517" width="5.88671875" style="497" customWidth="1"/>
    <col min="518" max="518" width="7.21875" style="497" customWidth="1"/>
    <col min="519" max="520" width="7.33203125" style="497" customWidth="1"/>
    <col min="521" max="521" width="7.109375" style="497" customWidth="1"/>
    <col min="522" max="522" width="8.77734375" style="497" customWidth="1"/>
    <col min="523" max="523" width="9.33203125" style="497" customWidth="1"/>
    <col min="524" max="524" width="7.109375" style="497" customWidth="1"/>
    <col min="525" max="525" width="7.88671875" style="497" customWidth="1"/>
    <col min="526" max="526" width="9.5546875" style="497" customWidth="1"/>
    <col min="527" max="527" width="12.33203125" style="497" customWidth="1"/>
    <col min="528" max="528" width="14" style="497" customWidth="1"/>
    <col min="529" max="529" width="6.109375" style="497" customWidth="1"/>
    <col min="530" max="530" width="4.6640625" style="497" customWidth="1"/>
    <col min="531" max="531" width="6.5546875" style="497" customWidth="1"/>
    <col min="532" max="532" width="7.44140625" style="497" customWidth="1"/>
    <col min="533" max="533" width="9.88671875" style="497" customWidth="1"/>
    <col min="534" max="534" width="10.5546875" style="497" customWidth="1"/>
    <col min="535" max="535" width="9.33203125" style="497" customWidth="1"/>
    <col min="536" max="536" width="8.33203125" style="497" customWidth="1"/>
    <col min="537" max="767" width="8.88671875" style="497"/>
    <col min="768" max="768" width="6.109375" style="497" customWidth="1"/>
    <col min="769" max="769" width="12.6640625" style="497" customWidth="1"/>
    <col min="770" max="770" width="54.33203125" style="497" customWidth="1"/>
    <col min="771" max="771" width="4.88671875" style="497" customWidth="1"/>
    <col min="772" max="772" width="6.109375" style="497" customWidth="1"/>
    <col min="773" max="773" width="5.88671875" style="497" customWidth="1"/>
    <col min="774" max="774" width="7.21875" style="497" customWidth="1"/>
    <col min="775" max="776" width="7.33203125" style="497" customWidth="1"/>
    <col min="777" max="777" width="7.109375" style="497" customWidth="1"/>
    <col min="778" max="778" width="8.77734375" style="497" customWidth="1"/>
    <col min="779" max="779" width="9.33203125" style="497" customWidth="1"/>
    <col min="780" max="780" width="7.109375" style="497" customWidth="1"/>
    <col min="781" max="781" width="7.88671875" style="497" customWidth="1"/>
    <col min="782" max="782" width="9.5546875" style="497" customWidth="1"/>
    <col min="783" max="783" width="12.33203125" style="497" customWidth="1"/>
    <col min="784" max="784" width="14" style="497" customWidth="1"/>
    <col min="785" max="785" width="6.109375" style="497" customWidth="1"/>
    <col min="786" max="786" width="4.6640625" style="497" customWidth="1"/>
    <col min="787" max="787" width="6.5546875" style="497" customWidth="1"/>
    <col min="788" max="788" width="7.44140625" style="497" customWidth="1"/>
    <col min="789" max="789" width="9.88671875" style="497" customWidth="1"/>
    <col min="790" max="790" width="10.5546875" style="497" customWidth="1"/>
    <col min="791" max="791" width="9.33203125" style="497" customWidth="1"/>
    <col min="792" max="792" width="8.33203125" style="497" customWidth="1"/>
    <col min="793" max="1023" width="8.88671875" style="497"/>
    <col min="1024" max="1024" width="6.109375" style="497" customWidth="1"/>
    <col min="1025" max="1025" width="12.6640625" style="497" customWidth="1"/>
    <col min="1026" max="1026" width="54.33203125" style="497" customWidth="1"/>
    <col min="1027" max="1027" width="4.88671875" style="497" customWidth="1"/>
    <col min="1028" max="1028" width="6.109375" style="497" customWidth="1"/>
    <col min="1029" max="1029" width="5.88671875" style="497" customWidth="1"/>
    <col min="1030" max="1030" width="7.21875" style="497" customWidth="1"/>
    <col min="1031" max="1032" width="7.33203125" style="497" customWidth="1"/>
    <col min="1033" max="1033" width="7.109375" style="497" customWidth="1"/>
    <col min="1034" max="1034" width="8.77734375" style="497" customWidth="1"/>
    <col min="1035" max="1035" width="9.33203125" style="497" customWidth="1"/>
    <col min="1036" max="1036" width="7.109375" style="497" customWidth="1"/>
    <col min="1037" max="1037" width="7.88671875" style="497" customWidth="1"/>
    <col min="1038" max="1038" width="9.5546875" style="497" customWidth="1"/>
    <col min="1039" max="1039" width="12.33203125" style="497" customWidth="1"/>
    <col min="1040" max="1040" width="14" style="497" customWidth="1"/>
    <col min="1041" max="1041" width="6.109375" style="497" customWidth="1"/>
    <col min="1042" max="1042" width="4.6640625" style="497" customWidth="1"/>
    <col min="1043" max="1043" width="6.5546875" style="497" customWidth="1"/>
    <col min="1044" max="1044" width="7.44140625" style="497" customWidth="1"/>
    <col min="1045" max="1045" width="9.88671875" style="497" customWidth="1"/>
    <col min="1046" max="1046" width="10.5546875" style="497" customWidth="1"/>
    <col min="1047" max="1047" width="9.33203125" style="497" customWidth="1"/>
    <col min="1048" max="1048" width="8.33203125" style="497" customWidth="1"/>
    <col min="1049" max="1279" width="8.88671875" style="497"/>
    <col min="1280" max="1280" width="6.109375" style="497" customWidth="1"/>
    <col min="1281" max="1281" width="12.6640625" style="497" customWidth="1"/>
    <col min="1282" max="1282" width="54.33203125" style="497" customWidth="1"/>
    <col min="1283" max="1283" width="4.88671875" style="497" customWidth="1"/>
    <col min="1284" max="1284" width="6.109375" style="497" customWidth="1"/>
    <col min="1285" max="1285" width="5.88671875" style="497" customWidth="1"/>
    <col min="1286" max="1286" width="7.21875" style="497" customWidth="1"/>
    <col min="1287" max="1288" width="7.33203125" style="497" customWidth="1"/>
    <col min="1289" max="1289" width="7.109375" style="497" customWidth="1"/>
    <col min="1290" max="1290" width="8.77734375" style="497" customWidth="1"/>
    <col min="1291" max="1291" width="9.33203125" style="497" customWidth="1"/>
    <col min="1292" max="1292" width="7.109375" style="497" customWidth="1"/>
    <col min="1293" max="1293" width="7.88671875" style="497" customWidth="1"/>
    <col min="1294" max="1294" width="9.5546875" style="497" customWidth="1"/>
    <col min="1295" max="1295" width="12.33203125" style="497" customWidth="1"/>
    <col min="1296" max="1296" width="14" style="497" customWidth="1"/>
    <col min="1297" max="1297" width="6.109375" style="497" customWidth="1"/>
    <col min="1298" max="1298" width="4.6640625" style="497" customWidth="1"/>
    <col min="1299" max="1299" width="6.5546875" style="497" customWidth="1"/>
    <col min="1300" max="1300" width="7.44140625" style="497" customWidth="1"/>
    <col min="1301" max="1301" width="9.88671875" style="497" customWidth="1"/>
    <col min="1302" max="1302" width="10.5546875" style="497" customWidth="1"/>
    <col min="1303" max="1303" width="9.33203125" style="497" customWidth="1"/>
    <col min="1304" max="1304" width="8.33203125" style="497" customWidth="1"/>
    <col min="1305" max="1535" width="8.88671875" style="497"/>
    <col min="1536" max="1536" width="6.109375" style="497" customWidth="1"/>
    <col min="1537" max="1537" width="12.6640625" style="497" customWidth="1"/>
    <col min="1538" max="1538" width="54.33203125" style="497" customWidth="1"/>
    <col min="1539" max="1539" width="4.88671875" style="497" customWidth="1"/>
    <col min="1540" max="1540" width="6.109375" style="497" customWidth="1"/>
    <col min="1541" max="1541" width="5.88671875" style="497" customWidth="1"/>
    <col min="1542" max="1542" width="7.21875" style="497" customWidth="1"/>
    <col min="1543" max="1544" width="7.33203125" style="497" customWidth="1"/>
    <col min="1545" max="1545" width="7.109375" style="497" customWidth="1"/>
    <col min="1546" max="1546" width="8.77734375" style="497" customWidth="1"/>
    <col min="1547" max="1547" width="9.33203125" style="497" customWidth="1"/>
    <col min="1548" max="1548" width="7.109375" style="497" customWidth="1"/>
    <col min="1549" max="1549" width="7.88671875" style="497" customWidth="1"/>
    <col min="1550" max="1550" width="9.5546875" style="497" customWidth="1"/>
    <col min="1551" max="1551" width="12.33203125" style="497" customWidth="1"/>
    <col min="1552" max="1552" width="14" style="497" customWidth="1"/>
    <col min="1553" max="1553" width="6.109375" style="497" customWidth="1"/>
    <col min="1554" max="1554" width="4.6640625" style="497" customWidth="1"/>
    <col min="1555" max="1555" width="6.5546875" style="497" customWidth="1"/>
    <col min="1556" max="1556" width="7.44140625" style="497" customWidth="1"/>
    <col min="1557" max="1557" width="9.88671875" style="497" customWidth="1"/>
    <col min="1558" max="1558" width="10.5546875" style="497" customWidth="1"/>
    <col min="1559" max="1559" width="9.33203125" style="497" customWidth="1"/>
    <col min="1560" max="1560" width="8.33203125" style="497" customWidth="1"/>
    <col min="1561" max="1791" width="8.88671875" style="497"/>
    <col min="1792" max="1792" width="6.109375" style="497" customWidth="1"/>
    <col min="1793" max="1793" width="12.6640625" style="497" customWidth="1"/>
    <col min="1794" max="1794" width="54.33203125" style="497" customWidth="1"/>
    <col min="1795" max="1795" width="4.88671875" style="497" customWidth="1"/>
    <col min="1796" max="1796" width="6.109375" style="497" customWidth="1"/>
    <col min="1797" max="1797" width="5.88671875" style="497" customWidth="1"/>
    <col min="1798" max="1798" width="7.21875" style="497" customWidth="1"/>
    <col min="1799" max="1800" width="7.33203125" style="497" customWidth="1"/>
    <col min="1801" max="1801" width="7.109375" style="497" customWidth="1"/>
    <col min="1802" max="1802" width="8.77734375" style="497" customWidth="1"/>
    <col min="1803" max="1803" width="9.33203125" style="497" customWidth="1"/>
    <col min="1804" max="1804" width="7.109375" style="497" customWidth="1"/>
    <col min="1805" max="1805" width="7.88671875" style="497" customWidth="1"/>
    <col min="1806" max="1806" width="9.5546875" style="497" customWidth="1"/>
    <col min="1807" max="1807" width="12.33203125" style="497" customWidth="1"/>
    <col min="1808" max="1808" width="14" style="497" customWidth="1"/>
    <col min="1809" max="1809" width="6.109375" style="497" customWidth="1"/>
    <col min="1810" max="1810" width="4.6640625" style="497" customWidth="1"/>
    <col min="1811" max="1811" width="6.5546875" style="497" customWidth="1"/>
    <col min="1812" max="1812" width="7.44140625" style="497" customWidth="1"/>
    <col min="1813" max="1813" width="9.88671875" style="497" customWidth="1"/>
    <col min="1814" max="1814" width="10.5546875" style="497" customWidth="1"/>
    <col min="1815" max="1815" width="9.33203125" style="497" customWidth="1"/>
    <col min="1816" max="1816" width="8.33203125" style="497" customWidth="1"/>
    <col min="1817" max="2047" width="8.88671875" style="497"/>
    <col min="2048" max="2048" width="6.109375" style="497" customWidth="1"/>
    <col min="2049" max="2049" width="12.6640625" style="497" customWidth="1"/>
    <col min="2050" max="2050" width="54.33203125" style="497" customWidth="1"/>
    <col min="2051" max="2051" width="4.88671875" style="497" customWidth="1"/>
    <col min="2052" max="2052" width="6.109375" style="497" customWidth="1"/>
    <col min="2053" max="2053" width="5.88671875" style="497" customWidth="1"/>
    <col min="2054" max="2054" width="7.21875" style="497" customWidth="1"/>
    <col min="2055" max="2056" width="7.33203125" style="497" customWidth="1"/>
    <col min="2057" max="2057" width="7.109375" style="497" customWidth="1"/>
    <col min="2058" max="2058" width="8.77734375" style="497" customWidth="1"/>
    <col min="2059" max="2059" width="9.33203125" style="497" customWidth="1"/>
    <col min="2060" max="2060" width="7.109375" style="497" customWidth="1"/>
    <col min="2061" max="2061" width="7.88671875" style="497" customWidth="1"/>
    <col min="2062" max="2062" width="9.5546875" style="497" customWidth="1"/>
    <col min="2063" max="2063" width="12.33203125" style="497" customWidth="1"/>
    <col min="2064" max="2064" width="14" style="497" customWidth="1"/>
    <col min="2065" max="2065" width="6.109375" style="497" customWidth="1"/>
    <col min="2066" max="2066" width="4.6640625" style="497" customWidth="1"/>
    <col min="2067" max="2067" width="6.5546875" style="497" customWidth="1"/>
    <col min="2068" max="2068" width="7.44140625" style="497" customWidth="1"/>
    <col min="2069" max="2069" width="9.88671875" style="497" customWidth="1"/>
    <col min="2070" max="2070" width="10.5546875" style="497" customWidth="1"/>
    <col min="2071" max="2071" width="9.33203125" style="497" customWidth="1"/>
    <col min="2072" max="2072" width="8.33203125" style="497" customWidth="1"/>
    <col min="2073" max="2303" width="8.88671875" style="497"/>
    <col min="2304" max="2304" width="6.109375" style="497" customWidth="1"/>
    <col min="2305" max="2305" width="12.6640625" style="497" customWidth="1"/>
    <col min="2306" max="2306" width="54.33203125" style="497" customWidth="1"/>
    <col min="2307" max="2307" width="4.88671875" style="497" customWidth="1"/>
    <col min="2308" max="2308" width="6.109375" style="497" customWidth="1"/>
    <col min="2309" max="2309" width="5.88671875" style="497" customWidth="1"/>
    <col min="2310" max="2310" width="7.21875" style="497" customWidth="1"/>
    <col min="2311" max="2312" width="7.33203125" style="497" customWidth="1"/>
    <col min="2313" max="2313" width="7.109375" style="497" customWidth="1"/>
    <col min="2314" max="2314" width="8.77734375" style="497" customWidth="1"/>
    <col min="2315" max="2315" width="9.33203125" style="497" customWidth="1"/>
    <col min="2316" max="2316" width="7.109375" style="497" customWidth="1"/>
    <col min="2317" max="2317" width="7.88671875" style="497" customWidth="1"/>
    <col min="2318" max="2318" width="9.5546875" style="497" customWidth="1"/>
    <col min="2319" max="2319" width="12.33203125" style="497" customWidth="1"/>
    <col min="2320" max="2320" width="14" style="497" customWidth="1"/>
    <col min="2321" max="2321" width="6.109375" style="497" customWidth="1"/>
    <col min="2322" max="2322" width="4.6640625" style="497" customWidth="1"/>
    <col min="2323" max="2323" width="6.5546875" style="497" customWidth="1"/>
    <col min="2324" max="2324" width="7.44140625" style="497" customWidth="1"/>
    <col min="2325" max="2325" width="9.88671875" style="497" customWidth="1"/>
    <col min="2326" max="2326" width="10.5546875" style="497" customWidth="1"/>
    <col min="2327" max="2327" width="9.33203125" style="497" customWidth="1"/>
    <col min="2328" max="2328" width="8.33203125" style="497" customWidth="1"/>
    <col min="2329" max="2559" width="8.88671875" style="497"/>
    <col min="2560" max="2560" width="6.109375" style="497" customWidth="1"/>
    <col min="2561" max="2561" width="12.6640625" style="497" customWidth="1"/>
    <col min="2562" max="2562" width="54.33203125" style="497" customWidth="1"/>
    <col min="2563" max="2563" width="4.88671875" style="497" customWidth="1"/>
    <col min="2564" max="2564" width="6.109375" style="497" customWidth="1"/>
    <col min="2565" max="2565" width="5.88671875" style="497" customWidth="1"/>
    <col min="2566" max="2566" width="7.21875" style="497" customWidth="1"/>
    <col min="2567" max="2568" width="7.33203125" style="497" customWidth="1"/>
    <col min="2569" max="2569" width="7.109375" style="497" customWidth="1"/>
    <col min="2570" max="2570" width="8.77734375" style="497" customWidth="1"/>
    <col min="2571" max="2571" width="9.33203125" style="497" customWidth="1"/>
    <col min="2572" max="2572" width="7.109375" style="497" customWidth="1"/>
    <col min="2573" max="2573" width="7.88671875" style="497" customWidth="1"/>
    <col min="2574" max="2574" width="9.5546875" style="497" customWidth="1"/>
    <col min="2575" max="2575" width="12.33203125" style="497" customWidth="1"/>
    <col min="2576" max="2576" width="14" style="497" customWidth="1"/>
    <col min="2577" max="2577" width="6.109375" style="497" customWidth="1"/>
    <col min="2578" max="2578" width="4.6640625" style="497" customWidth="1"/>
    <col min="2579" max="2579" width="6.5546875" style="497" customWidth="1"/>
    <col min="2580" max="2580" width="7.44140625" style="497" customWidth="1"/>
    <col min="2581" max="2581" width="9.88671875" style="497" customWidth="1"/>
    <col min="2582" max="2582" width="10.5546875" style="497" customWidth="1"/>
    <col min="2583" max="2583" width="9.33203125" style="497" customWidth="1"/>
    <col min="2584" max="2584" width="8.33203125" style="497" customWidth="1"/>
    <col min="2585" max="2815" width="8.88671875" style="497"/>
    <col min="2816" max="2816" width="6.109375" style="497" customWidth="1"/>
    <col min="2817" max="2817" width="12.6640625" style="497" customWidth="1"/>
    <col min="2818" max="2818" width="54.33203125" style="497" customWidth="1"/>
    <col min="2819" max="2819" width="4.88671875" style="497" customWidth="1"/>
    <col min="2820" max="2820" width="6.109375" style="497" customWidth="1"/>
    <col min="2821" max="2821" width="5.88671875" style="497" customWidth="1"/>
    <col min="2822" max="2822" width="7.21875" style="497" customWidth="1"/>
    <col min="2823" max="2824" width="7.33203125" style="497" customWidth="1"/>
    <col min="2825" max="2825" width="7.109375" style="497" customWidth="1"/>
    <col min="2826" max="2826" width="8.77734375" style="497" customWidth="1"/>
    <col min="2827" max="2827" width="9.33203125" style="497" customWidth="1"/>
    <col min="2828" max="2828" width="7.109375" style="497" customWidth="1"/>
    <col min="2829" max="2829" width="7.88671875" style="497" customWidth="1"/>
    <col min="2830" max="2830" width="9.5546875" style="497" customWidth="1"/>
    <col min="2831" max="2831" width="12.33203125" style="497" customWidth="1"/>
    <col min="2832" max="2832" width="14" style="497" customWidth="1"/>
    <col min="2833" max="2833" width="6.109375" style="497" customWidth="1"/>
    <col min="2834" max="2834" width="4.6640625" style="497" customWidth="1"/>
    <col min="2835" max="2835" width="6.5546875" style="497" customWidth="1"/>
    <col min="2836" max="2836" width="7.44140625" style="497" customWidth="1"/>
    <col min="2837" max="2837" width="9.88671875" style="497" customWidth="1"/>
    <col min="2838" max="2838" width="10.5546875" style="497" customWidth="1"/>
    <col min="2839" max="2839" width="9.33203125" style="497" customWidth="1"/>
    <col min="2840" max="2840" width="8.33203125" style="497" customWidth="1"/>
    <col min="2841" max="3071" width="8.88671875" style="497"/>
    <col min="3072" max="3072" width="6.109375" style="497" customWidth="1"/>
    <col min="3073" max="3073" width="12.6640625" style="497" customWidth="1"/>
    <col min="3074" max="3074" width="54.33203125" style="497" customWidth="1"/>
    <col min="3075" max="3075" width="4.88671875" style="497" customWidth="1"/>
    <col min="3076" max="3076" width="6.109375" style="497" customWidth="1"/>
    <col min="3077" max="3077" width="5.88671875" style="497" customWidth="1"/>
    <col min="3078" max="3078" width="7.21875" style="497" customWidth="1"/>
    <col min="3079" max="3080" width="7.33203125" style="497" customWidth="1"/>
    <col min="3081" max="3081" width="7.109375" style="497" customWidth="1"/>
    <col min="3082" max="3082" width="8.77734375" style="497" customWidth="1"/>
    <col min="3083" max="3083" width="9.33203125" style="497" customWidth="1"/>
    <col min="3084" max="3084" width="7.109375" style="497" customWidth="1"/>
    <col min="3085" max="3085" width="7.88671875" style="497" customWidth="1"/>
    <col min="3086" max="3086" width="9.5546875" style="497" customWidth="1"/>
    <col min="3087" max="3087" width="12.33203125" style="497" customWidth="1"/>
    <col min="3088" max="3088" width="14" style="497" customWidth="1"/>
    <col min="3089" max="3089" width="6.109375" style="497" customWidth="1"/>
    <col min="3090" max="3090" width="4.6640625" style="497" customWidth="1"/>
    <col min="3091" max="3091" width="6.5546875" style="497" customWidth="1"/>
    <col min="3092" max="3092" width="7.44140625" style="497" customWidth="1"/>
    <col min="3093" max="3093" width="9.88671875" style="497" customWidth="1"/>
    <col min="3094" max="3094" width="10.5546875" style="497" customWidth="1"/>
    <col min="3095" max="3095" width="9.33203125" style="497" customWidth="1"/>
    <col min="3096" max="3096" width="8.33203125" style="497" customWidth="1"/>
    <col min="3097" max="3327" width="8.88671875" style="497"/>
    <col min="3328" max="3328" width="6.109375" style="497" customWidth="1"/>
    <col min="3329" max="3329" width="12.6640625" style="497" customWidth="1"/>
    <col min="3330" max="3330" width="54.33203125" style="497" customWidth="1"/>
    <col min="3331" max="3331" width="4.88671875" style="497" customWidth="1"/>
    <col min="3332" max="3332" width="6.109375" style="497" customWidth="1"/>
    <col min="3333" max="3333" width="5.88671875" style="497" customWidth="1"/>
    <col min="3334" max="3334" width="7.21875" style="497" customWidth="1"/>
    <col min="3335" max="3336" width="7.33203125" style="497" customWidth="1"/>
    <col min="3337" max="3337" width="7.109375" style="497" customWidth="1"/>
    <col min="3338" max="3338" width="8.77734375" style="497" customWidth="1"/>
    <col min="3339" max="3339" width="9.33203125" style="497" customWidth="1"/>
    <col min="3340" max="3340" width="7.109375" style="497" customWidth="1"/>
    <col min="3341" max="3341" width="7.88671875" style="497" customWidth="1"/>
    <col min="3342" max="3342" width="9.5546875" style="497" customWidth="1"/>
    <col min="3343" max="3343" width="12.33203125" style="497" customWidth="1"/>
    <col min="3344" max="3344" width="14" style="497" customWidth="1"/>
    <col min="3345" max="3345" width="6.109375" style="497" customWidth="1"/>
    <col min="3346" max="3346" width="4.6640625" style="497" customWidth="1"/>
    <col min="3347" max="3347" width="6.5546875" style="497" customWidth="1"/>
    <col min="3348" max="3348" width="7.44140625" style="497" customWidth="1"/>
    <col min="3349" max="3349" width="9.88671875" style="497" customWidth="1"/>
    <col min="3350" max="3350" width="10.5546875" style="497" customWidth="1"/>
    <col min="3351" max="3351" width="9.33203125" style="497" customWidth="1"/>
    <col min="3352" max="3352" width="8.33203125" style="497" customWidth="1"/>
    <col min="3353" max="3583" width="8.88671875" style="497"/>
    <col min="3584" max="3584" width="6.109375" style="497" customWidth="1"/>
    <col min="3585" max="3585" width="12.6640625" style="497" customWidth="1"/>
    <col min="3586" max="3586" width="54.33203125" style="497" customWidth="1"/>
    <col min="3587" max="3587" width="4.88671875" style="497" customWidth="1"/>
    <col min="3588" max="3588" width="6.109375" style="497" customWidth="1"/>
    <col min="3589" max="3589" width="5.88671875" style="497" customWidth="1"/>
    <col min="3590" max="3590" width="7.21875" style="497" customWidth="1"/>
    <col min="3591" max="3592" width="7.33203125" style="497" customWidth="1"/>
    <col min="3593" max="3593" width="7.109375" style="497" customWidth="1"/>
    <col min="3594" max="3594" width="8.77734375" style="497" customWidth="1"/>
    <col min="3595" max="3595" width="9.33203125" style="497" customWidth="1"/>
    <col min="3596" max="3596" width="7.109375" style="497" customWidth="1"/>
    <col min="3597" max="3597" width="7.88671875" style="497" customWidth="1"/>
    <col min="3598" max="3598" width="9.5546875" style="497" customWidth="1"/>
    <col min="3599" max="3599" width="12.33203125" style="497" customWidth="1"/>
    <col min="3600" max="3600" width="14" style="497" customWidth="1"/>
    <col min="3601" max="3601" width="6.109375" style="497" customWidth="1"/>
    <col min="3602" max="3602" width="4.6640625" style="497" customWidth="1"/>
    <col min="3603" max="3603" width="6.5546875" style="497" customWidth="1"/>
    <col min="3604" max="3604" width="7.44140625" style="497" customWidth="1"/>
    <col min="3605" max="3605" width="9.88671875" style="497" customWidth="1"/>
    <col min="3606" max="3606" width="10.5546875" style="497" customWidth="1"/>
    <col min="3607" max="3607" width="9.33203125" style="497" customWidth="1"/>
    <col min="3608" max="3608" width="8.33203125" style="497" customWidth="1"/>
    <col min="3609" max="3839" width="8.88671875" style="497"/>
    <col min="3840" max="3840" width="6.109375" style="497" customWidth="1"/>
    <col min="3841" max="3841" width="12.6640625" style="497" customWidth="1"/>
    <col min="3842" max="3842" width="54.33203125" style="497" customWidth="1"/>
    <col min="3843" max="3843" width="4.88671875" style="497" customWidth="1"/>
    <col min="3844" max="3844" width="6.109375" style="497" customWidth="1"/>
    <col min="3845" max="3845" width="5.88671875" style="497" customWidth="1"/>
    <col min="3846" max="3846" width="7.21875" style="497" customWidth="1"/>
    <col min="3847" max="3848" width="7.33203125" style="497" customWidth="1"/>
    <col min="3849" max="3849" width="7.109375" style="497" customWidth="1"/>
    <col min="3850" max="3850" width="8.77734375" style="497" customWidth="1"/>
    <col min="3851" max="3851" width="9.33203125" style="497" customWidth="1"/>
    <col min="3852" max="3852" width="7.109375" style="497" customWidth="1"/>
    <col min="3853" max="3853" width="7.88671875" style="497" customWidth="1"/>
    <col min="3854" max="3854" width="9.5546875" style="497" customWidth="1"/>
    <col min="3855" max="3855" width="12.33203125" style="497" customWidth="1"/>
    <col min="3856" max="3856" width="14" style="497" customWidth="1"/>
    <col min="3857" max="3857" width="6.109375" style="497" customWidth="1"/>
    <col min="3858" max="3858" width="4.6640625" style="497" customWidth="1"/>
    <col min="3859" max="3859" width="6.5546875" style="497" customWidth="1"/>
    <col min="3860" max="3860" width="7.44140625" style="497" customWidth="1"/>
    <col min="3861" max="3861" width="9.88671875" style="497" customWidth="1"/>
    <col min="3862" max="3862" width="10.5546875" style="497" customWidth="1"/>
    <col min="3863" max="3863" width="9.33203125" style="497" customWidth="1"/>
    <col min="3864" max="3864" width="8.33203125" style="497" customWidth="1"/>
    <col min="3865" max="4095" width="8.88671875" style="497"/>
    <col min="4096" max="4096" width="6.109375" style="497" customWidth="1"/>
    <col min="4097" max="4097" width="12.6640625" style="497" customWidth="1"/>
    <col min="4098" max="4098" width="54.33203125" style="497" customWidth="1"/>
    <col min="4099" max="4099" width="4.88671875" style="497" customWidth="1"/>
    <col min="4100" max="4100" width="6.109375" style="497" customWidth="1"/>
    <col min="4101" max="4101" width="5.88671875" style="497" customWidth="1"/>
    <col min="4102" max="4102" width="7.21875" style="497" customWidth="1"/>
    <col min="4103" max="4104" width="7.33203125" style="497" customWidth="1"/>
    <col min="4105" max="4105" width="7.109375" style="497" customWidth="1"/>
    <col min="4106" max="4106" width="8.77734375" style="497" customWidth="1"/>
    <col min="4107" max="4107" width="9.33203125" style="497" customWidth="1"/>
    <col min="4108" max="4108" width="7.109375" style="497" customWidth="1"/>
    <col min="4109" max="4109" width="7.88671875" style="497" customWidth="1"/>
    <col min="4110" max="4110" width="9.5546875" style="497" customWidth="1"/>
    <col min="4111" max="4111" width="12.33203125" style="497" customWidth="1"/>
    <col min="4112" max="4112" width="14" style="497" customWidth="1"/>
    <col min="4113" max="4113" width="6.109375" style="497" customWidth="1"/>
    <col min="4114" max="4114" width="4.6640625" style="497" customWidth="1"/>
    <col min="4115" max="4115" width="6.5546875" style="497" customWidth="1"/>
    <col min="4116" max="4116" width="7.44140625" style="497" customWidth="1"/>
    <col min="4117" max="4117" width="9.88671875" style="497" customWidth="1"/>
    <col min="4118" max="4118" width="10.5546875" style="497" customWidth="1"/>
    <col min="4119" max="4119" width="9.33203125" style="497" customWidth="1"/>
    <col min="4120" max="4120" width="8.33203125" style="497" customWidth="1"/>
    <col min="4121" max="4351" width="8.88671875" style="497"/>
    <col min="4352" max="4352" width="6.109375" style="497" customWidth="1"/>
    <col min="4353" max="4353" width="12.6640625" style="497" customWidth="1"/>
    <col min="4354" max="4354" width="54.33203125" style="497" customWidth="1"/>
    <col min="4355" max="4355" width="4.88671875" style="497" customWidth="1"/>
    <col min="4356" max="4356" width="6.109375" style="497" customWidth="1"/>
    <col min="4357" max="4357" width="5.88671875" style="497" customWidth="1"/>
    <col min="4358" max="4358" width="7.21875" style="497" customWidth="1"/>
    <col min="4359" max="4360" width="7.33203125" style="497" customWidth="1"/>
    <col min="4361" max="4361" width="7.109375" style="497" customWidth="1"/>
    <col min="4362" max="4362" width="8.77734375" style="497" customWidth="1"/>
    <col min="4363" max="4363" width="9.33203125" style="497" customWidth="1"/>
    <col min="4364" max="4364" width="7.109375" style="497" customWidth="1"/>
    <col min="4365" max="4365" width="7.88671875" style="497" customWidth="1"/>
    <col min="4366" max="4366" width="9.5546875" style="497" customWidth="1"/>
    <col min="4367" max="4367" width="12.33203125" style="497" customWidth="1"/>
    <col min="4368" max="4368" width="14" style="497" customWidth="1"/>
    <col min="4369" max="4369" width="6.109375" style="497" customWidth="1"/>
    <col min="4370" max="4370" width="4.6640625" style="497" customWidth="1"/>
    <col min="4371" max="4371" width="6.5546875" style="497" customWidth="1"/>
    <col min="4372" max="4372" width="7.44140625" style="497" customWidth="1"/>
    <col min="4373" max="4373" width="9.88671875" style="497" customWidth="1"/>
    <col min="4374" max="4374" width="10.5546875" style="497" customWidth="1"/>
    <col min="4375" max="4375" width="9.33203125" style="497" customWidth="1"/>
    <col min="4376" max="4376" width="8.33203125" style="497" customWidth="1"/>
    <col min="4377" max="4607" width="8.88671875" style="497"/>
    <col min="4608" max="4608" width="6.109375" style="497" customWidth="1"/>
    <col min="4609" max="4609" width="12.6640625" style="497" customWidth="1"/>
    <col min="4610" max="4610" width="54.33203125" style="497" customWidth="1"/>
    <col min="4611" max="4611" width="4.88671875" style="497" customWidth="1"/>
    <col min="4612" max="4612" width="6.109375" style="497" customWidth="1"/>
    <col min="4613" max="4613" width="5.88671875" style="497" customWidth="1"/>
    <col min="4614" max="4614" width="7.21875" style="497" customWidth="1"/>
    <col min="4615" max="4616" width="7.33203125" style="497" customWidth="1"/>
    <col min="4617" max="4617" width="7.109375" style="497" customWidth="1"/>
    <col min="4618" max="4618" width="8.77734375" style="497" customWidth="1"/>
    <col min="4619" max="4619" width="9.33203125" style="497" customWidth="1"/>
    <col min="4620" max="4620" width="7.109375" style="497" customWidth="1"/>
    <col min="4621" max="4621" width="7.88671875" style="497" customWidth="1"/>
    <col min="4622" max="4622" width="9.5546875" style="497" customWidth="1"/>
    <col min="4623" max="4623" width="12.33203125" style="497" customWidth="1"/>
    <col min="4624" max="4624" width="14" style="497" customWidth="1"/>
    <col min="4625" max="4625" width="6.109375" style="497" customWidth="1"/>
    <col min="4626" max="4626" width="4.6640625" style="497" customWidth="1"/>
    <col min="4627" max="4627" width="6.5546875" style="497" customWidth="1"/>
    <col min="4628" max="4628" width="7.44140625" style="497" customWidth="1"/>
    <col min="4629" max="4629" width="9.88671875" style="497" customWidth="1"/>
    <col min="4630" max="4630" width="10.5546875" style="497" customWidth="1"/>
    <col min="4631" max="4631" width="9.33203125" style="497" customWidth="1"/>
    <col min="4632" max="4632" width="8.33203125" style="497" customWidth="1"/>
    <col min="4633" max="4863" width="8.88671875" style="497"/>
    <col min="4864" max="4864" width="6.109375" style="497" customWidth="1"/>
    <col min="4865" max="4865" width="12.6640625" style="497" customWidth="1"/>
    <col min="4866" max="4866" width="54.33203125" style="497" customWidth="1"/>
    <col min="4867" max="4867" width="4.88671875" style="497" customWidth="1"/>
    <col min="4868" max="4868" width="6.109375" style="497" customWidth="1"/>
    <col min="4869" max="4869" width="5.88671875" style="497" customWidth="1"/>
    <col min="4870" max="4870" width="7.21875" style="497" customWidth="1"/>
    <col min="4871" max="4872" width="7.33203125" style="497" customWidth="1"/>
    <col min="4873" max="4873" width="7.109375" style="497" customWidth="1"/>
    <col min="4874" max="4874" width="8.77734375" style="497" customWidth="1"/>
    <col min="4875" max="4875" width="9.33203125" style="497" customWidth="1"/>
    <col min="4876" max="4876" width="7.109375" style="497" customWidth="1"/>
    <col min="4877" max="4877" width="7.88671875" style="497" customWidth="1"/>
    <col min="4878" max="4878" width="9.5546875" style="497" customWidth="1"/>
    <col min="4879" max="4879" width="12.33203125" style="497" customWidth="1"/>
    <col min="4880" max="4880" width="14" style="497" customWidth="1"/>
    <col min="4881" max="4881" width="6.109375" style="497" customWidth="1"/>
    <col min="4882" max="4882" width="4.6640625" style="497" customWidth="1"/>
    <col min="4883" max="4883" width="6.5546875" style="497" customWidth="1"/>
    <col min="4884" max="4884" width="7.44140625" style="497" customWidth="1"/>
    <col min="4885" max="4885" width="9.88671875" style="497" customWidth="1"/>
    <col min="4886" max="4886" width="10.5546875" style="497" customWidth="1"/>
    <col min="4887" max="4887" width="9.33203125" style="497" customWidth="1"/>
    <col min="4888" max="4888" width="8.33203125" style="497" customWidth="1"/>
    <col min="4889" max="5119" width="8.88671875" style="497"/>
    <col min="5120" max="5120" width="6.109375" style="497" customWidth="1"/>
    <col min="5121" max="5121" width="12.6640625" style="497" customWidth="1"/>
    <col min="5122" max="5122" width="54.33203125" style="497" customWidth="1"/>
    <col min="5123" max="5123" width="4.88671875" style="497" customWidth="1"/>
    <col min="5124" max="5124" width="6.109375" style="497" customWidth="1"/>
    <col min="5125" max="5125" width="5.88671875" style="497" customWidth="1"/>
    <col min="5126" max="5126" width="7.21875" style="497" customWidth="1"/>
    <col min="5127" max="5128" width="7.33203125" style="497" customWidth="1"/>
    <col min="5129" max="5129" width="7.109375" style="497" customWidth="1"/>
    <col min="5130" max="5130" width="8.77734375" style="497" customWidth="1"/>
    <col min="5131" max="5131" width="9.33203125" style="497" customWidth="1"/>
    <col min="5132" max="5132" width="7.109375" style="497" customWidth="1"/>
    <col min="5133" max="5133" width="7.88671875" style="497" customWidth="1"/>
    <col min="5134" max="5134" width="9.5546875" style="497" customWidth="1"/>
    <col min="5135" max="5135" width="12.33203125" style="497" customWidth="1"/>
    <col min="5136" max="5136" width="14" style="497" customWidth="1"/>
    <col min="5137" max="5137" width="6.109375" style="497" customWidth="1"/>
    <col min="5138" max="5138" width="4.6640625" style="497" customWidth="1"/>
    <col min="5139" max="5139" width="6.5546875" style="497" customWidth="1"/>
    <col min="5140" max="5140" width="7.44140625" style="497" customWidth="1"/>
    <col min="5141" max="5141" width="9.88671875" style="497" customWidth="1"/>
    <col min="5142" max="5142" width="10.5546875" style="497" customWidth="1"/>
    <col min="5143" max="5143" width="9.33203125" style="497" customWidth="1"/>
    <col min="5144" max="5144" width="8.33203125" style="497" customWidth="1"/>
    <col min="5145" max="5375" width="8.88671875" style="497"/>
    <col min="5376" max="5376" width="6.109375" style="497" customWidth="1"/>
    <col min="5377" max="5377" width="12.6640625" style="497" customWidth="1"/>
    <col min="5378" max="5378" width="54.33203125" style="497" customWidth="1"/>
    <col min="5379" max="5379" width="4.88671875" style="497" customWidth="1"/>
    <col min="5380" max="5380" width="6.109375" style="497" customWidth="1"/>
    <col min="5381" max="5381" width="5.88671875" style="497" customWidth="1"/>
    <col min="5382" max="5382" width="7.21875" style="497" customWidth="1"/>
    <col min="5383" max="5384" width="7.33203125" style="497" customWidth="1"/>
    <col min="5385" max="5385" width="7.109375" style="497" customWidth="1"/>
    <col min="5386" max="5386" width="8.77734375" style="497" customWidth="1"/>
    <col min="5387" max="5387" width="9.33203125" style="497" customWidth="1"/>
    <col min="5388" max="5388" width="7.109375" style="497" customWidth="1"/>
    <col min="5389" max="5389" width="7.88671875" style="497" customWidth="1"/>
    <col min="5390" max="5390" width="9.5546875" style="497" customWidth="1"/>
    <col min="5391" max="5391" width="12.33203125" style="497" customWidth="1"/>
    <col min="5392" max="5392" width="14" style="497" customWidth="1"/>
    <col min="5393" max="5393" width="6.109375" style="497" customWidth="1"/>
    <col min="5394" max="5394" width="4.6640625" style="497" customWidth="1"/>
    <col min="5395" max="5395" width="6.5546875" style="497" customWidth="1"/>
    <col min="5396" max="5396" width="7.44140625" style="497" customWidth="1"/>
    <col min="5397" max="5397" width="9.88671875" style="497" customWidth="1"/>
    <col min="5398" max="5398" width="10.5546875" style="497" customWidth="1"/>
    <col min="5399" max="5399" width="9.33203125" style="497" customWidth="1"/>
    <col min="5400" max="5400" width="8.33203125" style="497" customWidth="1"/>
    <col min="5401" max="5631" width="8.88671875" style="497"/>
    <col min="5632" max="5632" width="6.109375" style="497" customWidth="1"/>
    <col min="5633" max="5633" width="12.6640625" style="497" customWidth="1"/>
    <col min="5634" max="5634" width="54.33203125" style="497" customWidth="1"/>
    <col min="5635" max="5635" width="4.88671875" style="497" customWidth="1"/>
    <col min="5636" max="5636" width="6.109375" style="497" customWidth="1"/>
    <col min="5637" max="5637" width="5.88671875" style="497" customWidth="1"/>
    <col min="5638" max="5638" width="7.21875" style="497" customWidth="1"/>
    <col min="5639" max="5640" width="7.33203125" style="497" customWidth="1"/>
    <col min="5641" max="5641" width="7.109375" style="497" customWidth="1"/>
    <col min="5642" max="5642" width="8.77734375" style="497" customWidth="1"/>
    <col min="5643" max="5643" width="9.33203125" style="497" customWidth="1"/>
    <col min="5644" max="5644" width="7.109375" style="497" customWidth="1"/>
    <col min="5645" max="5645" width="7.88671875" style="497" customWidth="1"/>
    <col min="5646" max="5646" width="9.5546875" style="497" customWidth="1"/>
    <col min="5647" max="5647" width="12.33203125" style="497" customWidth="1"/>
    <col min="5648" max="5648" width="14" style="497" customWidth="1"/>
    <col min="5649" max="5649" width="6.109375" style="497" customWidth="1"/>
    <col min="5650" max="5650" width="4.6640625" style="497" customWidth="1"/>
    <col min="5651" max="5651" width="6.5546875" style="497" customWidth="1"/>
    <col min="5652" max="5652" width="7.44140625" style="497" customWidth="1"/>
    <col min="5653" max="5653" width="9.88671875" style="497" customWidth="1"/>
    <col min="5654" max="5654" width="10.5546875" style="497" customWidth="1"/>
    <col min="5655" max="5655" width="9.33203125" style="497" customWidth="1"/>
    <col min="5656" max="5656" width="8.33203125" style="497" customWidth="1"/>
    <col min="5657" max="5887" width="8.88671875" style="497"/>
    <col min="5888" max="5888" width="6.109375" style="497" customWidth="1"/>
    <col min="5889" max="5889" width="12.6640625" style="497" customWidth="1"/>
    <col min="5890" max="5890" width="54.33203125" style="497" customWidth="1"/>
    <col min="5891" max="5891" width="4.88671875" style="497" customWidth="1"/>
    <col min="5892" max="5892" width="6.109375" style="497" customWidth="1"/>
    <col min="5893" max="5893" width="5.88671875" style="497" customWidth="1"/>
    <col min="5894" max="5894" width="7.21875" style="497" customWidth="1"/>
    <col min="5895" max="5896" width="7.33203125" style="497" customWidth="1"/>
    <col min="5897" max="5897" width="7.109375" style="497" customWidth="1"/>
    <col min="5898" max="5898" width="8.77734375" style="497" customWidth="1"/>
    <col min="5899" max="5899" width="9.33203125" style="497" customWidth="1"/>
    <col min="5900" max="5900" width="7.109375" style="497" customWidth="1"/>
    <col min="5901" max="5901" width="7.88671875" style="497" customWidth="1"/>
    <col min="5902" max="5902" width="9.5546875" style="497" customWidth="1"/>
    <col min="5903" max="5903" width="12.33203125" style="497" customWidth="1"/>
    <col min="5904" max="5904" width="14" style="497" customWidth="1"/>
    <col min="5905" max="5905" width="6.109375" style="497" customWidth="1"/>
    <col min="5906" max="5906" width="4.6640625" style="497" customWidth="1"/>
    <col min="5907" max="5907" width="6.5546875" style="497" customWidth="1"/>
    <col min="5908" max="5908" width="7.44140625" style="497" customWidth="1"/>
    <col min="5909" max="5909" width="9.88671875" style="497" customWidth="1"/>
    <col min="5910" max="5910" width="10.5546875" style="497" customWidth="1"/>
    <col min="5911" max="5911" width="9.33203125" style="497" customWidth="1"/>
    <col min="5912" max="5912" width="8.33203125" style="497" customWidth="1"/>
    <col min="5913" max="6143" width="8.88671875" style="497"/>
    <col min="6144" max="6144" width="6.109375" style="497" customWidth="1"/>
    <col min="6145" max="6145" width="12.6640625" style="497" customWidth="1"/>
    <col min="6146" max="6146" width="54.33203125" style="497" customWidth="1"/>
    <col min="6147" max="6147" width="4.88671875" style="497" customWidth="1"/>
    <col min="6148" max="6148" width="6.109375" style="497" customWidth="1"/>
    <col min="6149" max="6149" width="5.88671875" style="497" customWidth="1"/>
    <col min="6150" max="6150" width="7.21875" style="497" customWidth="1"/>
    <col min="6151" max="6152" width="7.33203125" style="497" customWidth="1"/>
    <col min="6153" max="6153" width="7.109375" style="497" customWidth="1"/>
    <col min="6154" max="6154" width="8.77734375" style="497" customWidth="1"/>
    <col min="6155" max="6155" width="9.33203125" style="497" customWidth="1"/>
    <col min="6156" max="6156" width="7.109375" style="497" customWidth="1"/>
    <col min="6157" max="6157" width="7.88671875" style="497" customWidth="1"/>
    <col min="6158" max="6158" width="9.5546875" style="497" customWidth="1"/>
    <col min="6159" max="6159" width="12.33203125" style="497" customWidth="1"/>
    <col min="6160" max="6160" width="14" style="497" customWidth="1"/>
    <col min="6161" max="6161" width="6.109375" style="497" customWidth="1"/>
    <col min="6162" max="6162" width="4.6640625" style="497" customWidth="1"/>
    <col min="6163" max="6163" width="6.5546875" style="497" customWidth="1"/>
    <col min="6164" max="6164" width="7.44140625" style="497" customWidth="1"/>
    <col min="6165" max="6165" width="9.88671875" style="497" customWidth="1"/>
    <col min="6166" max="6166" width="10.5546875" style="497" customWidth="1"/>
    <col min="6167" max="6167" width="9.33203125" style="497" customWidth="1"/>
    <col min="6168" max="6168" width="8.33203125" style="497" customWidth="1"/>
    <col min="6169" max="6399" width="8.88671875" style="497"/>
    <col min="6400" max="6400" width="6.109375" style="497" customWidth="1"/>
    <col min="6401" max="6401" width="12.6640625" style="497" customWidth="1"/>
    <col min="6402" max="6402" width="54.33203125" style="497" customWidth="1"/>
    <col min="6403" max="6403" width="4.88671875" style="497" customWidth="1"/>
    <col min="6404" max="6404" width="6.109375" style="497" customWidth="1"/>
    <col min="6405" max="6405" width="5.88671875" style="497" customWidth="1"/>
    <col min="6406" max="6406" width="7.21875" style="497" customWidth="1"/>
    <col min="6407" max="6408" width="7.33203125" style="497" customWidth="1"/>
    <col min="6409" max="6409" width="7.109375" style="497" customWidth="1"/>
    <col min="6410" max="6410" width="8.77734375" style="497" customWidth="1"/>
    <col min="6411" max="6411" width="9.33203125" style="497" customWidth="1"/>
    <col min="6412" max="6412" width="7.109375" style="497" customWidth="1"/>
    <col min="6413" max="6413" width="7.88671875" style="497" customWidth="1"/>
    <col min="6414" max="6414" width="9.5546875" style="497" customWidth="1"/>
    <col min="6415" max="6415" width="12.33203125" style="497" customWidth="1"/>
    <col min="6416" max="6416" width="14" style="497" customWidth="1"/>
    <col min="6417" max="6417" width="6.109375" style="497" customWidth="1"/>
    <col min="6418" max="6418" width="4.6640625" style="497" customWidth="1"/>
    <col min="6419" max="6419" width="6.5546875" style="497" customWidth="1"/>
    <col min="6420" max="6420" width="7.44140625" style="497" customWidth="1"/>
    <col min="6421" max="6421" width="9.88671875" style="497" customWidth="1"/>
    <col min="6422" max="6422" width="10.5546875" style="497" customWidth="1"/>
    <col min="6423" max="6423" width="9.33203125" style="497" customWidth="1"/>
    <col min="6424" max="6424" width="8.33203125" style="497" customWidth="1"/>
    <col min="6425" max="6655" width="8.88671875" style="497"/>
    <col min="6656" max="6656" width="6.109375" style="497" customWidth="1"/>
    <col min="6657" max="6657" width="12.6640625" style="497" customWidth="1"/>
    <col min="6658" max="6658" width="54.33203125" style="497" customWidth="1"/>
    <col min="6659" max="6659" width="4.88671875" style="497" customWidth="1"/>
    <col min="6660" max="6660" width="6.109375" style="497" customWidth="1"/>
    <col min="6661" max="6661" width="5.88671875" style="497" customWidth="1"/>
    <col min="6662" max="6662" width="7.21875" style="497" customWidth="1"/>
    <col min="6663" max="6664" width="7.33203125" style="497" customWidth="1"/>
    <col min="6665" max="6665" width="7.109375" style="497" customWidth="1"/>
    <col min="6666" max="6666" width="8.77734375" style="497" customWidth="1"/>
    <col min="6667" max="6667" width="9.33203125" style="497" customWidth="1"/>
    <col min="6668" max="6668" width="7.109375" style="497" customWidth="1"/>
    <col min="6669" max="6669" width="7.88671875" style="497" customWidth="1"/>
    <col min="6670" max="6670" width="9.5546875" style="497" customWidth="1"/>
    <col min="6671" max="6671" width="12.33203125" style="497" customWidth="1"/>
    <col min="6672" max="6672" width="14" style="497" customWidth="1"/>
    <col min="6673" max="6673" width="6.109375" style="497" customWidth="1"/>
    <col min="6674" max="6674" width="4.6640625" style="497" customWidth="1"/>
    <col min="6675" max="6675" width="6.5546875" style="497" customWidth="1"/>
    <col min="6676" max="6676" width="7.44140625" style="497" customWidth="1"/>
    <col min="6677" max="6677" width="9.88671875" style="497" customWidth="1"/>
    <col min="6678" max="6678" width="10.5546875" style="497" customWidth="1"/>
    <col min="6679" max="6679" width="9.33203125" style="497" customWidth="1"/>
    <col min="6680" max="6680" width="8.33203125" style="497" customWidth="1"/>
    <col min="6681" max="6911" width="8.88671875" style="497"/>
    <col min="6912" max="6912" width="6.109375" style="497" customWidth="1"/>
    <col min="6913" max="6913" width="12.6640625" style="497" customWidth="1"/>
    <col min="6914" max="6914" width="54.33203125" style="497" customWidth="1"/>
    <col min="6915" max="6915" width="4.88671875" style="497" customWidth="1"/>
    <col min="6916" max="6916" width="6.109375" style="497" customWidth="1"/>
    <col min="6917" max="6917" width="5.88671875" style="497" customWidth="1"/>
    <col min="6918" max="6918" width="7.21875" style="497" customWidth="1"/>
    <col min="6919" max="6920" width="7.33203125" style="497" customWidth="1"/>
    <col min="6921" max="6921" width="7.109375" style="497" customWidth="1"/>
    <col min="6922" max="6922" width="8.77734375" style="497" customWidth="1"/>
    <col min="6923" max="6923" width="9.33203125" style="497" customWidth="1"/>
    <col min="6924" max="6924" width="7.109375" style="497" customWidth="1"/>
    <col min="6925" max="6925" width="7.88671875" style="497" customWidth="1"/>
    <col min="6926" max="6926" width="9.5546875" style="497" customWidth="1"/>
    <col min="6927" max="6927" width="12.33203125" style="497" customWidth="1"/>
    <col min="6928" max="6928" width="14" style="497" customWidth="1"/>
    <col min="6929" max="6929" width="6.109375" style="497" customWidth="1"/>
    <col min="6930" max="6930" width="4.6640625" style="497" customWidth="1"/>
    <col min="6931" max="6931" width="6.5546875" style="497" customWidth="1"/>
    <col min="6932" max="6932" width="7.44140625" style="497" customWidth="1"/>
    <col min="6933" max="6933" width="9.88671875" style="497" customWidth="1"/>
    <col min="6934" max="6934" width="10.5546875" style="497" customWidth="1"/>
    <col min="6935" max="6935" width="9.33203125" style="497" customWidth="1"/>
    <col min="6936" max="6936" width="8.33203125" style="497" customWidth="1"/>
    <col min="6937" max="7167" width="8.88671875" style="497"/>
    <col min="7168" max="7168" width="6.109375" style="497" customWidth="1"/>
    <col min="7169" max="7169" width="12.6640625" style="497" customWidth="1"/>
    <col min="7170" max="7170" width="54.33203125" style="497" customWidth="1"/>
    <col min="7171" max="7171" width="4.88671875" style="497" customWidth="1"/>
    <col min="7172" max="7172" width="6.109375" style="497" customWidth="1"/>
    <col min="7173" max="7173" width="5.88671875" style="497" customWidth="1"/>
    <col min="7174" max="7174" width="7.21875" style="497" customWidth="1"/>
    <col min="7175" max="7176" width="7.33203125" style="497" customWidth="1"/>
    <col min="7177" max="7177" width="7.109375" style="497" customWidth="1"/>
    <col min="7178" max="7178" width="8.77734375" style="497" customWidth="1"/>
    <col min="7179" max="7179" width="9.33203125" style="497" customWidth="1"/>
    <col min="7180" max="7180" width="7.109375" style="497" customWidth="1"/>
    <col min="7181" max="7181" width="7.88671875" style="497" customWidth="1"/>
    <col min="7182" max="7182" width="9.5546875" style="497" customWidth="1"/>
    <col min="7183" max="7183" width="12.33203125" style="497" customWidth="1"/>
    <col min="7184" max="7184" width="14" style="497" customWidth="1"/>
    <col min="7185" max="7185" width="6.109375" style="497" customWidth="1"/>
    <col min="7186" max="7186" width="4.6640625" style="497" customWidth="1"/>
    <col min="7187" max="7187" width="6.5546875" style="497" customWidth="1"/>
    <col min="7188" max="7188" width="7.44140625" style="497" customWidth="1"/>
    <col min="7189" max="7189" width="9.88671875" style="497" customWidth="1"/>
    <col min="7190" max="7190" width="10.5546875" style="497" customWidth="1"/>
    <col min="7191" max="7191" width="9.33203125" style="497" customWidth="1"/>
    <col min="7192" max="7192" width="8.33203125" style="497" customWidth="1"/>
    <col min="7193" max="7423" width="8.88671875" style="497"/>
    <col min="7424" max="7424" width="6.109375" style="497" customWidth="1"/>
    <col min="7425" max="7425" width="12.6640625" style="497" customWidth="1"/>
    <col min="7426" max="7426" width="54.33203125" style="497" customWidth="1"/>
    <col min="7427" max="7427" width="4.88671875" style="497" customWidth="1"/>
    <col min="7428" max="7428" width="6.109375" style="497" customWidth="1"/>
    <col min="7429" max="7429" width="5.88671875" style="497" customWidth="1"/>
    <col min="7430" max="7430" width="7.21875" style="497" customWidth="1"/>
    <col min="7431" max="7432" width="7.33203125" style="497" customWidth="1"/>
    <col min="7433" max="7433" width="7.109375" style="497" customWidth="1"/>
    <col min="7434" max="7434" width="8.77734375" style="497" customWidth="1"/>
    <col min="7435" max="7435" width="9.33203125" style="497" customWidth="1"/>
    <col min="7436" max="7436" width="7.109375" style="497" customWidth="1"/>
    <col min="7437" max="7437" width="7.88671875" style="497" customWidth="1"/>
    <col min="7438" max="7438" width="9.5546875" style="497" customWidth="1"/>
    <col min="7439" max="7439" width="12.33203125" style="497" customWidth="1"/>
    <col min="7440" max="7440" width="14" style="497" customWidth="1"/>
    <col min="7441" max="7441" width="6.109375" style="497" customWidth="1"/>
    <col min="7442" max="7442" width="4.6640625" style="497" customWidth="1"/>
    <col min="7443" max="7443" width="6.5546875" style="497" customWidth="1"/>
    <col min="7444" max="7444" width="7.44140625" style="497" customWidth="1"/>
    <col min="7445" max="7445" width="9.88671875" style="497" customWidth="1"/>
    <col min="7446" max="7446" width="10.5546875" style="497" customWidth="1"/>
    <col min="7447" max="7447" width="9.33203125" style="497" customWidth="1"/>
    <col min="7448" max="7448" width="8.33203125" style="497" customWidth="1"/>
    <col min="7449" max="7679" width="8.88671875" style="497"/>
    <col min="7680" max="7680" width="6.109375" style="497" customWidth="1"/>
    <col min="7681" max="7681" width="12.6640625" style="497" customWidth="1"/>
    <col min="7682" max="7682" width="54.33203125" style="497" customWidth="1"/>
    <col min="7683" max="7683" width="4.88671875" style="497" customWidth="1"/>
    <col min="7684" max="7684" width="6.109375" style="497" customWidth="1"/>
    <col min="7685" max="7685" width="5.88671875" style="497" customWidth="1"/>
    <col min="7686" max="7686" width="7.21875" style="497" customWidth="1"/>
    <col min="7687" max="7688" width="7.33203125" style="497" customWidth="1"/>
    <col min="7689" max="7689" width="7.109375" style="497" customWidth="1"/>
    <col min="7690" max="7690" width="8.77734375" style="497" customWidth="1"/>
    <col min="7691" max="7691" width="9.33203125" style="497" customWidth="1"/>
    <col min="7692" max="7692" width="7.109375" style="497" customWidth="1"/>
    <col min="7693" max="7693" width="7.88671875" style="497" customWidth="1"/>
    <col min="7694" max="7694" width="9.5546875" style="497" customWidth="1"/>
    <col min="7695" max="7695" width="12.33203125" style="497" customWidth="1"/>
    <col min="7696" max="7696" width="14" style="497" customWidth="1"/>
    <col min="7697" max="7697" width="6.109375" style="497" customWidth="1"/>
    <col min="7698" max="7698" width="4.6640625" style="497" customWidth="1"/>
    <col min="7699" max="7699" width="6.5546875" style="497" customWidth="1"/>
    <col min="7700" max="7700" width="7.44140625" style="497" customWidth="1"/>
    <col min="7701" max="7701" width="9.88671875" style="497" customWidth="1"/>
    <col min="7702" max="7702" width="10.5546875" style="497" customWidth="1"/>
    <col min="7703" max="7703" width="9.33203125" style="497" customWidth="1"/>
    <col min="7704" max="7704" width="8.33203125" style="497" customWidth="1"/>
    <col min="7705" max="7935" width="8.88671875" style="497"/>
    <col min="7936" max="7936" width="6.109375" style="497" customWidth="1"/>
    <col min="7937" max="7937" width="12.6640625" style="497" customWidth="1"/>
    <col min="7938" max="7938" width="54.33203125" style="497" customWidth="1"/>
    <col min="7939" max="7939" width="4.88671875" style="497" customWidth="1"/>
    <col min="7940" max="7940" width="6.109375" style="497" customWidth="1"/>
    <col min="7941" max="7941" width="5.88671875" style="497" customWidth="1"/>
    <col min="7942" max="7942" width="7.21875" style="497" customWidth="1"/>
    <col min="7943" max="7944" width="7.33203125" style="497" customWidth="1"/>
    <col min="7945" max="7945" width="7.109375" style="497" customWidth="1"/>
    <col min="7946" max="7946" width="8.77734375" style="497" customWidth="1"/>
    <col min="7947" max="7947" width="9.33203125" style="497" customWidth="1"/>
    <col min="7948" max="7948" width="7.109375" style="497" customWidth="1"/>
    <col min="7949" max="7949" width="7.88671875" style="497" customWidth="1"/>
    <col min="7950" max="7950" width="9.5546875" style="497" customWidth="1"/>
    <col min="7951" max="7951" width="12.33203125" style="497" customWidth="1"/>
    <col min="7952" max="7952" width="14" style="497" customWidth="1"/>
    <col min="7953" max="7953" width="6.109375" style="497" customWidth="1"/>
    <col min="7954" max="7954" width="4.6640625" style="497" customWidth="1"/>
    <col min="7955" max="7955" width="6.5546875" style="497" customWidth="1"/>
    <col min="7956" max="7956" width="7.44140625" style="497" customWidth="1"/>
    <col min="7957" max="7957" width="9.88671875" style="497" customWidth="1"/>
    <col min="7958" max="7958" width="10.5546875" style="497" customWidth="1"/>
    <col min="7959" max="7959" width="9.33203125" style="497" customWidth="1"/>
    <col min="7960" max="7960" width="8.33203125" style="497" customWidth="1"/>
    <col min="7961" max="8191" width="8.88671875" style="497"/>
    <col min="8192" max="8192" width="6.109375" style="497" customWidth="1"/>
    <col min="8193" max="8193" width="12.6640625" style="497" customWidth="1"/>
    <col min="8194" max="8194" width="54.33203125" style="497" customWidth="1"/>
    <col min="8195" max="8195" width="4.88671875" style="497" customWidth="1"/>
    <col min="8196" max="8196" width="6.109375" style="497" customWidth="1"/>
    <col min="8197" max="8197" width="5.88671875" style="497" customWidth="1"/>
    <col min="8198" max="8198" width="7.21875" style="497" customWidth="1"/>
    <col min="8199" max="8200" width="7.33203125" style="497" customWidth="1"/>
    <col min="8201" max="8201" width="7.109375" style="497" customWidth="1"/>
    <col min="8202" max="8202" width="8.77734375" style="497" customWidth="1"/>
    <col min="8203" max="8203" width="9.33203125" style="497" customWidth="1"/>
    <col min="8204" max="8204" width="7.109375" style="497" customWidth="1"/>
    <col min="8205" max="8205" width="7.88671875" style="497" customWidth="1"/>
    <col min="8206" max="8206" width="9.5546875" style="497" customWidth="1"/>
    <col min="8207" max="8207" width="12.33203125" style="497" customWidth="1"/>
    <col min="8208" max="8208" width="14" style="497" customWidth="1"/>
    <col min="8209" max="8209" width="6.109375" style="497" customWidth="1"/>
    <col min="8210" max="8210" width="4.6640625" style="497" customWidth="1"/>
    <col min="8211" max="8211" width="6.5546875" style="497" customWidth="1"/>
    <col min="8212" max="8212" width="7.44140625" style="497" customWidth="1"/>
    <col min="8213" max="8213" width="9.88671875" style="497" customWidth="1"/>
    <col min="8214" max="8214" width="10.5546875" style="497" customWidth="1"/>
    <col min="8215" max="8215" width="9.33203125" style="497" customWidth="1"/>
    <col min="8216" max="8216" width="8.33203125" style="497" customWidth="1"/>
    <col min="8217" max="8447" width="8.88671875" style="497"/>
    <col min="8448" max="8448" width="6.109375" style="497" customWidth="1"/>
    <col min="8449" max="8449" width="12.6640625" style="497" customWidth="1"/>
    <col min="8450" max="8450" width="54.33203125" style="497" customWidth="1"/>
    <col min="8451" max="8451" width="4.88671875" style="497" customWidth="1"/>
    <col min="8452" max="8452" width="6.109375" style="497" customWidth="1"/>
    <col min="8453" max="8453" width="5.88671875" style="497" customWidth="1"/>
    <col min="8454" max="8454" width="7.21875" style="497" customWidth="1"/>
    <col min="8455" max="8456" width="7.33203125" style="497" customWidth="1"/>
    <col min="8457" max="8457" width="7.109375" style="497" customWidth="1"/>
    <col min="8458" max="8458" width="8.77734375" style="497" customWidth="1"/>
    <col min="8459" max="8459" width="9.33203125" style="497" customWidth="1"/>
    <col min="8460" max="8460" width="7.109375" style="497" customWidth="1"/>
    <col min="8461" max="8461" width="7.88671875" style="497" customWidth="1"/>
    <col min="8462" max="8462" width="9.5546875" style="497" customWidth="1"/>
    <col min="8463" max="8463" width="12.33203125" style="497" customWidth="1"/>
    <col min="8464" max="8464" width="14" style="497" customWidth="1"/>
    <col min="8465" max="8465" width="6.109375" style="497" customWidth="1"/>
    <col min="8466" max="8466" width="4.6640625" style="497" customWidth="1"/>
    <col min="8467" max="8467" width="6.5546875" style="497" customWidth="1"/>
    <col min="8468" max="8468" width="7.44140625" style="497" customWidth="1"/>
    <col min="8469" max="8469" width="9.88671875" style="497" customWidth="1"/>
    <col min="8470" max="8470" width="10.5546875" style="497" customWidth="1"/>
    <col min="8471" max="8471" width="9.33203125" style="497" customWidth="1"/>
    <col min="8472" max="8472" width="8.33203125" style="497" customWidth="1"/>
    <col min="8473" max="8703" width="8.88671875" style="497"/>
    <col min="8704" max="8704" width="6.109375" style="497" customWidth="1"/>
    <col min="8705" max="8705" width="12.6640625" style="497" customWidth="1"/>
    <col min="8706" max="8706" width="54.33203125" style="497" customWidth="1"/>
    <col min="8707" max="8707" width="4.88671875" style="497" customWidth="1"/>
    <col min="8708" max="8708" width="6.109375" style="497" customWidth="1"/>
    <col min="8709" max="8709" width="5.88671875" style="497" customWidth="1"/>
    <col min="8710" max="8710" width="7.21875" style="497" customWidth="1"/>
    <col min="8711" max="8712" width="7.33203125" style="497" customWidth="1"/>
    <col min="8713" max="8713" width="7.109375" style="497" customWidth="1"/>
    <col min="8714" max="8714" width="8.77734375" style="497" customWidth="1"/>
    <col min="8715" max="8715" width="9.33203125" style="497" customWidth="1"/>
    <col min="8716" max="8716" width="7.109375" style="497" customWidth="1"/>
    <col min="8717" max="8717" width="7.88671875" style="497" customWidth="1"/>
    <col min="8718" max="8718" width="9.5546875" style="497" customWidth="1"/>
    <col min="8719" max="8719" width="12.33203125" style="497" customWidth="1"/>
    <col min="8720" max="8720" width="14" style="497" customWidth="1"/>
    <col min="8721" max="8721" width="6.109375" style="497" customWidth="1"/>
    <col min="8722" max="8722" width="4.6640625" style="497" customWidth="1"/>
    <col min="8723" max="8723" width="6.5546875" style="497" customWidth="1"/>
    <col min="8724" max="8724" width="7.44140625" style="497" customWidth="1"/>
    <col min="8725" max="8725" width="9.88671875" style="497" customWidth="1"/>
    <col min="8726" max="8726" width="10.5546875" style="497" customWidth="1"/>
    <col min="8727" max="8727" width="9.33203125" style="497" customWidth="1"/>
    <col min="8728" max="8728" width="8.33203125" style="497" customWidth="1"/>
    <col min="8729" max="8959" width="8.88671875" style="497"/>
    <col min="8960" max="8960" width="6.109375" style="497" customWidth="1"/>
    <col min="8961" max="8961" width="12.6640625" style="497" customWidth="1"/>
    <col min="8962" max="8962" width="54.33203125" style="497" customWidth="1"/>
    <col min="8963" max="8963" width="4.88671875" style="497" customWidth="1"/>
    <col min="8964" max="8964" width="6.109375" style="497" customWidth="1"/>
    <col min="8965" max="8965" width="5.88671875" style="497" customWidth="1"/>
    <col min="8966" max="8966" width="7.21875" style="497" customWidth="1"/>
    <col min="8967" max="8968" width="7.33203125" style="497" customWidth="1"/>
    <col min="8969" max="8969" width="7.109375" style="497" customWidth="1"/>
    <col min="8970" max="8970" width="8.77734375" style="497" customWidth="1"/>
    <col min="8971" max="8971" width="9.33203125" style="497" customWidth="1"/>
    <col min="8972" max="8972" width="7.109375" style="497" customWidth="1"/>
    <col min="8973" max="8973" width="7.88671875" style="497" customWidth="1"/>
    <col min="8974" max="8974" width="9.5546875" style="497" customWidth="1"/>
    <col min="8975" max="8975" width="12.33203125" style="497" customWidth="1"/>
    <col min="8976" max="8976" width="14" style="497" customWidth="1"/>
    <col min="8977" max="8977" width="6.109375" style="497" customWidth="1"/>
    <col min="8978" max="8978" width="4.6640625" style="497" customWidth="1"/>
    <col min="8979" max="8979" width="6.5546875" style="497" customWidth="1"/>
    <col min="8980" max="8980" width="7.44140625" style="497" customWidth="1"/>
    <col min="8981" max="8981" width="9.88671875" style="497" customWidth="1"/>
    <col min="8982" max="8982" width="10.5546875" style="497" customWidth="1"/>
    <col min="8983" max="8983" width="9.33203125" style="497" customWidth="1"/>
    <col min="8984" max="8984" width="8.33203125" style="497" customWidth="1"/>
    <col min="8985" max="9215" width="8.88671875" style="497"/>
    <col min="9216" max="9216" width="6.109375" style="497" customWidth="1"/>
    <col min="9217" max="9217" width="12.6640625" style="497" customWidth="1"/>
    <col min="9218" max="9218" width="54.33203125" style="497" customWidth="1"/>
    <col min="9219" max="9219" width="4.88671875" style="497" customWidth="1"/>
    <col min="9220" max="9220" width="6.109375" style="497" customWidth="1"/>
    <col min="9221" max="9221" width="5.88671875" style="497" customWidth="1"/>
    <col min="9222" max="9222" width="7.21875" style="497" customWidth="1"/>
    <col min="9223" max="9224" width="7.33203125" style="497" customWidth="1"/>
    <col min="9225" max="9225" width="7.109375" style="497" customWidth="1"/>
    <col min="9226" max="9226" width="8.77734375" style="497" customWidth="1"/>
    <col min="9227" max="9227" width="9.33203125" style="497" customWidth="1"/>
    <col min="9228" max="9228" width="7.109375" style="497" customWidth="1"/>
    <col min="9229" max="9229" width="7.88671875" style="497" customWidth="1"/>
    <col min="9230" max="9230" width="9.5546875" style="497" customWidth="1"/>
    <col min="9231" max="9231" width="12.33203125" style="497" customWidth="1"/>
    <col min="9232" max="9232" width="14" style="497" customWidth="1"/>
    <col min="9233" max="9233" width="6.109375" style="497" customWidth="1"/>
    <col min="9234" max="9234" width="4.6640625" style="497" customWidth="1"/>
    <col min="9235" max="9235" width="6.5546875" style="497" customWidth="1"/>
    <col min="9236" max="9236" width="7.44140625" style="497" customWidth="1"/>
    <col min="9237" max="9237" width="9.88671875" style="497" customWidth="1"/>
    <col min="9238" max="9238" width="10.5546875" style="497" customWidth="1"/>
    <col min="9239" max="9239" width="9.33203125" style="497" customWidth="1"/>
    <col min="9240" max="9240" width="8.33203125" style="497" customWidth="1"/>
    <col min="9241" max="9471" width="8.88671875" style="497"/>
    <col min="9472" max="9472" width="6.109375" style="497" customWidth="1"/>
    <col min="9473" max="9473" width="12.6640625" style="497" customWidth="1"/>
    <col min="9474" max="9474" width="54.33203125" style="497" customWidth="1"/>
    <col min="9475" max="9475" width="4.88671875" style="497" customWidth="1"/>
    <col min="9476" max="9476" width="6.109375" style="497" customWidth="1"/>
    <col min="9477" max="9477" width="5.88671875" style="497" customWidth="1"/>
    <col min="9478" max="9478" width="7.21875" style="497" customWidth="1"/>
    <col min="9479" max="9480" width="7.33203125" style="497" customWidth="1"/>
    <col min="9481" max="9481" width="7.109375" style="497" customWidth="1"/>
    <col min="9482" max="9482" width="8.77734375" style="497" customWidth="1"/>
    <col min="9483" max="9483" width="9.33203125" style="497" customWidth="1"/>
    <col min="9484" max="9484" width="7.109375" style="497" customWidth="1"/>
    <col min="9485" max="9485" width="7.88671875" style="497" customWidth="1"/>
    <col min="9486" max="9486" width="9.5546875" style="497" customWidth="1"/>
    <col min="9487" max="9487" width="12.33203125" style="497" customWidth="1"/>
    <col min="9488" max="9488" width="14" style="497" customWidth="1"/>
    <col min="9489" max="9489" width="6.109375" style="497" customWidth="1"/>
    <col min="9490" max="9490" width="4.6640625" style="497" customWidth="1"/>
    <col min="9491" max="9491" width="6.5546875" style="497" customWidth="1"/>
    <col min="9492" max="9492" width="7.44140625" style="497" customWidth="1"/>
    <col min="9493" max="9493" width="9.88671875" style="497" customWidth="1"/>
    <col min="9494" max="9494" width="10.5546875" style="497" customWidth="1"/>
    <col min="9495" max="9495" width="9.33203125" style="497" customWidth="1"/>
    <col min="9496" max="9496" width="8.33203125" style="497" customWidth="1"/>
    <col min="9497" max="9727" width="8.88671875" style="497"/>
    <col min="9728" max="9728" width="6.109375" style="497" customWidth="1"/>
    <col min="9729" max="9729" width="12.6640625" style="497" customWidth="1"/>
    <col min="9730" max="9730" width="54.33203125" style="497" customWidth="1"/>
    <col min="9731" max="9731" width="4.88671875" style="497" customWidth="1"/>
    <col min="9732" max="9732" width="6.109375" style="497" customWidth="1"/>
    <col min="9733" max="9733" width="5.88671875" style="497" customWidth="1"/>
    <col min="9734" max="9734" width="7.21875" style="497" customWidth="1"/>
    <col min="9735" max="9736" width="7.33203125" style="497" customWidth="1"/>
    <col min="9737" max="9737" width="7.109375" style="497" customWidth="1"/>
    <col min="9738" max="9738" width="8.77734375" style="497" customWidth="1"/>
    <col min="9739" max="9739" width="9.33203125" style="497" customWidth="1"/>
    <col min="9740" max="9740" width="7.109375" style="497" customWidth="1"/>
    <col min="9741" max="9741" width="7.88671875" style="497" customWidth="1"/>
    <col min="9742" max="9742" width="9.5546875" style="497" customWidth="1"/>
    <col min="9743" max="9743" width="12.33203125" style="497" customWidth="1"/>
    <col min="9744" max="9744" width="14" style="497" customWidth="1"/>
    <col min="9745" max="9745" width="6.109375" style="497" customWidth="1"/>
    <col min="9746" max="9746" width="4.6640625" style="497" customWidth="1"/>
    <col min="9747" max="9747" width="6.5546875" style="497" customWidth="1"/>
    <col min="9748" max="9748" width="7.44140625" style="497" customWidth="1"/>
    <col min="9749" max="9749" width="9.88671875" style="497" customWidth="1"/>
    <col min="9750" max="9750" width="10.5546875" style="497" customWidth="1"/>
    <col min="9751" max="9751" width="9.33203125" style="497" customWidth="1"/>
    <col min="9752" max="9752" width="8.33203125" style="497" customWidth="1"/>
    <col min="9753" max="9983" width="8.88671875" style="497"/>
    <col min="9984" max="9984" width="6.109375" style="497" customWidth="1"/>
    <col min="9985" max="9985" width="12.6640625" style="497" customWidth="1"/>
    <col min="9986" max="9986" width="54.33203125" style="497" customWidth="1"/>
    <col min="9987" max="9987" width="4.88671875" style="497" customWidth="1"/>
    <col min="9988" max="9988" width="6.109375" style="497" customWidth="1"/>
    <col min="9989" max="9989" width="5.88671875" style="497" customWidth="1"/>
    <col min="9990" max="9990" width="7.21875" style="497" customWidth="1"/>
    <col min="9991" max="9992" width="7.33203125" style="497" customWidth="1"/>
    <col min="9993" max="9993" width="7.109375" style="497" customWidth="1"/>
    <col min="9994" max="9994" width="8.77734375" style="497" customWidth="1"/>
    <col min="9995" max="9995" width="9.33203125" style="497" customWidth="1"/>
    <col min="9996" max="9996" width="7.109375" style="497" customWidth="1"/>
    <col min="9997" max="9997" width="7.88671875" style="497" customWidth="1"/>
    <col min="9998" max="9998" width="9.5546875" style="497" customWidth="1"/>
    <col min="9999" max="9999" width="12.33203125" style="497" customWidth="1"/>
    <col min="10000" max="10000" width="14" style="497" customWidth="1"/>
    <col min="10001" max="10001" width="6.109375" style="497" customWidth="1"/>
    <col min="10002" max="10002" width="4.6640625" style="497" customWidth="1"/>
    <col min="10003" max="10003" width="6.5546875" style="497" customWidth="1"/>
    <col min="10004" max="10004" width="7.44140625" style="497" customWidth="1"/>
    <col min="10005" max="10005" width="9.88671875" style="497" customWidth="1"/>
    <col min="10006" max="10006" width="10.5546875" style="497" customWidth="1"/>
    <col min="10007" max="10007" width="9.33203125" style="497" customWidth="1"/>
    <col min="10008" max="10008" width="8.33203125" style="497" customWidth="1"/>
    <col min="10009" max="10239" width="8.88671875" style="497"/>
    <col min="10240" max="10240" width="6.109375" style="497" customWidth="1"/>
    <col min="10241" max="10241" width="12.6640625" style="497" customWidth="1"/>
    <col min="10242" max="10242" width="54.33203125" style="497" customWidth="1"/>
    <col min="10243" max="10243" width="4.88671875" style="497" customWidth="1"/>
    <col min="10244" max="10244" width="6.109375" style="497" customWidth="1"/>
    <col min="10245" max="10245" width="5.88671875" style="497" customWidth="1"/>
    <col min="10246" max="10246" width="7.21875" style="497" customWidth="1"/>
    <col min="10247" max="10248" width="7.33203125" style="497" customWidth="1"/>
    <col min="10249" max="10249" width="7.109375" style="497" customWidth="1"/>
    <col min="10250" max="10250" width="8.77734375" style="497" customWidth="1"/>
    <col min="10251" max="10251" width="9.33203125" style="497" customWidth="1"/>
    <col min="10252" max="10252" width="7.109375" style="497" customWidth="1"/>
    <col min="10253" max="10253" width="7.88671875" style="497" customWidth="1"/>
    <col min="10254" max="10254" width="9.5546875" style="497" customWidth="1"/>
    <col min="10255" max="10255" width="12.33203125" style="497" customWidth="1"/>
    <col min="10256" max="10256" width="14" style="497" customWidth="1"/>
    <col min="10257" max="10257" width="6.109375" style="497" customWidth="1"/>
    <col min="10258" max="10258" width="4.6640625" style="497" customWidth="1"/>
    <col min="10259" max="10259" width="6.5546875" style="497" customWidth="1"/>
    <col min="10260" max="10260" width="7.44140625" style="497" customWidth="1"/>
    <col min="10261" max="10261" width="9.88671875" style="497" customWidth="1"/>
    <col min="10262" max="10262" width="10.5546875" style="497" customWidth="1"/>
    <col min="10263" max="10263" width="9.33203125" style="497" customWidth="1"/>
    <col min="10264" max="10264" width="8.33203125" style="497" customWidth="1"/>
    <col min="10265" max="10495" width="8.88671875" style="497"/>
    <col min="10496" max="10496" width="6.109375" style="497" customWidth="1"/>
    <col min="10497" max="10497" width="12.6640625" style="497" customWidth="1"/>
    <col min="10498" max="10498" width="54.33203125" style="497" customWidth="1"/>
    <col min="10499" max="10499" width="4.88671875" style="497" customWidth="1"/>
    <col min="10500" max="10500" width="6.109375" style="497" customWidth="1"/>
    <col min="10501" max="10501" width="5.88671875" style="497" customWidth="1"/>
    <col min="10502" max="10502" width="7.21875" style="497" customWidth="1"/>
    <col min="10503" max="10504" width="7.33203125" style="497" customWidth="1"/>
    <col min="10505" max="10505" width="7.109375" style="497" customWidth="1"/>
    <col min="10506" max="10506" width="8.77734375" style="497" customWidth="1"/>
    <col min="10507" max="10507" width="9.33203125" style="497" customWidth="1"/>
    <col min="10508" max="10508" width="7.109375" style="497" customWidth="1"/>
    <col min="10509" max="10509" width="7.88671875" style="497" customWidth="1"/>
    <col min="10510" max="10510" width="9.5546875" style="497" customWidth="1"/>
    <col min="10511" max="10511" width="12.33203125" style="497" customWidth="1"/>
    <col min="10512" max="10512" width="14" style="497" customWidth="1"/>
    <col min="10513" max="10513" width="6.109375" style="497" customWidth="1"/>
    <col min="10514" max="10514" width="4.6640625" style="497" customWidth="1"/>
    <col min="10515" max="10515" width="6.5546875" style="497" customWidth="1"/>
    <col min="10516" max="10516" width="7.44140625" style="497" customWidth="1"/>
    <col min="10517" max="10517" width="9.88671875" style="497" customWidth="1"/>
    <col min="10518" max="10518" width="10.5546875" style="497" customWidth="1"/>
    <col min="10519" max="10519" width="9.33203125" style="497" customWidth="1"/>
    <col min="10520" max="10520" width="8.33203125" style="497" customWidth="1"/>
    <col min="10521" max="10751" width="8.88671875" style="497"/>
    <col min="10752" max="10752" width="6.109375" style="497" customWidth="1"/>
    <col min="10753" max="10753" width="12.6640625" style="497" customWidth="1"/>
    <col min="10754" max="10754" width="54.33203125" style="497" customWidth="1"/>
    <col min="10755" max="10755" width="4.88671875" style="497" customWidth="1"/>
    <col min="10756" max="10756" width="6.109375" style="497" customWidth="1"/>
    <col min="10757" max="10757" width="5.88671875" style="497" customWidth="1"/>
    <col min="10758" max="10758" width="7.21875" style="497" customWidth="1"/>
    <col min="10759" max="10760" width="7.33203125" style="497" customWidth="1"/>
    <col min="10761" max="10761" width="7.109375" style="497" customWidth="1"/>
    <col min="10762" max="10762" width="8.77734375" style="497" customWidth="1"/>
    <col min="10763" max="10763" width="9.33203125" style="497" customWidth="1"/>
    <col min="10764" max="10764" width="7.109375" style="497" customWidth="1"/>
    <col min="10765" max="10765" width="7.88671875" style="497" customWidth="1"/>
    <col min="10766" max="10766" width="9.5546875" style="497" customWidth="1"/>
    <col min="10767" max="10767" width="12.33203125" style="497" customWidth="1"/>
    <col min="10768" max="10768" width="14" style="497" customWidth="1"/>
    <col min="10769" max="10769" width="6.109375" style="497" customWidth="1"/>
    <col min="10770" max="10770" width="4.6640625" style="497" customWidth="1"/>
    <col min="10771" max="10771" width="6.5546875" style="497" customWidth="1"/>
    <col min="10772" max="10772" width="7.44140625" style="497" customWidth="1"/>
    <col min="10773" max="10773" width="9.88671875" style="497" customWidth="1"/>
    <col min="10774" max="10774" width="10.5546875" style="497" customWidth="1"/>
    <col min="10775" max="10775" width="9.33203125" style="497" customWidth="1"/>
    <col min="10776" max="10776" width="8.33203125" style="497" customWidth="1"/>
    <col min="10777" max="11007" width="8.88671875" style="497"/>
    <col min="11008" max="11008" width="6.109375" style="497" customWidth="1"/>
    <col min="11009" max="11009" width="12.6640625" style="497" customWidth="1"/>
    <col min="11010" max="11010" width="54.33203125" style="497" customWidth="1"/>
    <col min="11011" max="11011" width="4.88671875" style="497" customWidth="1"/>
    <col min="11012" max="11012" width="6.109375" style="497" customWidth="1"/>
    <col min="11013" max="11013" width="5.88671875" style="497" customWidth="1"/>
    <col min="11014" max="11014" width="7.21875" style="497" customWidth="1"/>
    <col min="11015" max="11016" width="7.33203125" style="497" customWidth="1"/>
    <col min="11017" max="11017" width="7.109375" style="497" customWidth="1"/>
    <col min="11018" max="11018" width="8.77734375" style="497" customWidth="1"/>
    <col min="11019" max="11019" width="9.33203125" style="497" customWidth="1"/>
    <col min="11020" max="11020" width="7.109375" style="497" customWidth="1"/>
    <col min="11021" max="11021" width="7.88671875" style="497" customWidth="1"/>
    <col min="11022" max="11022" width="9.5546875" style="497" customWidth="1"/>
    <col min="11023" max="11023" width="12.33203125" style="497" customWidth="1"/>
    <col min="11024" max="11024" width="14" style="497" customWidth="1"/>
    <col min="11025" max="11025" width="6.109375" style="497" customWidth="1"/>
    <col min="11026" max="11026" width="4.6640625" style="497" customWidth="1"/>
    <col min="11027" max="11027" width="6.5546875" style="497" customWidth="1"/>
    <col min="11028" max="11028" width="7.44140625" style="497" customWidth="1"/>
    <col min="11029" max="11029" width="9.88671875" style="497" customWidth="1"/>
    <col min="11030" max="11030" width="10.5546875" style="497" customWidth="1"/>
    <col min="11031" max="11031" width="9.33203125" style="497" customWidth="1"/>
    <col min="11032" max="11032" width="8.33203125" style="497" customWidth="1"/>
    <col min="11033" max="11263" width="8.88671875" style="497"/>
    <col min="11264" max="11264" width="6.109375" style="497" customWidth="1"/>
    <col min="11265" max="11265" width="12.6640625" style="497" customWidth="1"/>
    <col min="11266" max="11266" width="54.33203125" style="497" customWidth="1"/>
    <col min="11267" max="11267" width="4.88671875" style="497" customWidth="1"/>
    <col min="11268" max="11268" width="6.109375" style="497" customWidth="1"/>
    <col min="11269" max="11269" width="5.88671875" style="497" customWidth="1"/>
    <col min="11270" max="11270" width="7.21875" style="497" customWidth="1"/>
    <col min="11271" max="11272" width="7.33203125" style="497" customWidth="1"/>
    <col min="11273" max="11273" width="7.109375" style="497" customWidth="1"/>
    <col min="11274" max="11274" width="8.77734375" style="497" customWidth="1"/>
    <col min="11275" max="11275" width="9.33203125" style="497" customWidth="1"/>
    <col min="11276" max="11276" width="7.109375" style="497" customWidth="1"/>
    <col min="11277" max="11277" width="7.88671875" style="497" customWidth="1"/>
    <col min="11278" max="11278" width="9.5546875" style="497" customWidth="1"/>
    <col min="11279" max="11279" width="12.33203125" style="497" customWidth="1"/>
    <col min="11280" max="11280" width="14" style="497" customWidth="1"/>
    <col min="11281" max="11281" width="6.109375" style="497" customWidth="1"/>
    <col min="11282" max="11282" width="4.6640625" style="497" customWidth="1"/>
    <col min="11283" max="11283" width="6.5546875" style="497" customWidth="1"/>
    <col min="11284" max="11284" width="7.44140625" style="497" customWidth="1"/>
    <col min="11285" max="11285" width="9.88671875" style="497" customWidth="1"/>
    <col min="11286" max="11286" width="10.5546875" style="497" customWidth="1"/>
    <col min="11287" max="11287" width="9.33203125" style="497" customWidth="1"/>
    <col min="11288" max="11288" width="8.33203125" style="497" customWidth="1"/>
    <col min="11289" max="11519" width="8.88671875" style="497"/>
    <col min="11520" max="11520" width="6.109375" style="497" customWidth="1"/>
    <col min="11521" max="11521" width="12.6640625" style="497" customWidth="1"/>
    <col min="11522" max="11522" width="54.33203125" style="497" customWidth="1"/>
    <col min="11523" max="11523" width="4.88671875" style="497" customWidth="1"/>
    <col min="11524" max="11524" width="6.109375" style="497" customWidth="1"/>
    <col min="11525" max="11525" width="5.88671875" style="497" customWidth="1"/>
    <col min="11526" max="11526" width="7.21875" style="497" customWidth="1"/>
    <col min="11527" max="11528" width="7.33203125" style="497" customWidth="1"/>
    <col min="11529" max="11529" width="7.109375" style="497" customWidth="1"/>
    <col min="11530" max="11530" width="8.77734375" style="497" customWidth="1"/>
    <col min="11531" max="11531" width="9.33203125" style="497" customWidth="1"/>
    <col min="11532" max="11532" width="7.109375" style="497" customWidth="1"/>
    <col min="11533" max="11533" width="7.88671875" style="497" customWidth="1"/>
    <col min="11534" max="11534" width="9.5546875" style="497" customWidth="1"/>
    <col min="11535" max="11535" width="12.33203125" style="497" customWidth="1"/>
    <col min="11536" max="11536" width="14" style="497" customWidth="1"/>
    <col min="11537" max="11537" width="6.109375" style="497" customWidth="1"/>
    <col min="11538" max="11538" width="4.6640625" style="497" customWidth="1"/>
    <col min="11539" max="11539" width="6.5546875" style="497" customWidth="1"/>
    <col min="11540" max="11540" width="7.44140625" style="497" customWidth="1"/>
    <col min="11541" max="11541" width="9.88671875" style="497" customWidth="1"/>
    <col min="11542" max="11542" width="10.5546875" style="497" customWidth="1"/>
    <col min="11543" max="11543" width="9.33203125" style="497" customWidth="1"/>
    <col min="11544" max="11544" width="8.33203125" style="497" customWidth="1"/>
    <col min="11545" max="11775" width="8.88671875" style="497"/>
    <col min="11776" max="11776" width="6.109375" style="497" customWidth="1"/>
    <col min="11777" max="11777" width="12.6640625" style="497" customWidth="1"/>
    <col min="11778" max="11778" width="54.33203125" style="497" customWidth="1"/>
    <col min="11779" max="11779" width="4.88671875" style="497" customWidth="1"/>
    <col min="11780" max="11780" width="6.109375" style="497" customWidth="1"/>
    <col min="11781" max="11781" width="5.88671875" style="497" customWidth="1"/>
    <col min="11782" max="11782" width="7.21875" style="497" customWidth="1"/>
    <col min="11783" max="11784" width="7.33203125" style="497" customWidth="1"/>
    <col min="11785" max="11785" width="7.109375" style="497" customWidth="1"/>
    <col min="11786" max="11786" width="8.77734375" style="497" customWidth="1"/>
    <col min="11787" max="11787" width="9.33203125" style="497" customWidth="1"/>
    <col min="11788" max="11788" width="7.109375" style="497" customWidth="1"/>
    <col min="11789" max="11789" width="7.88671875" style="497" customWidth="1"/>
    <col min="11790" max="11790" width="9.5546875" style="497" customWidth="1"/>
    <col min="11791" max="11791" width="12.33203125" style="497" customWidth="1"/>
    <col min="11792" max="11792" width="14" style="497" customWidth="1"/>
    <col min="11793" max="11793" width="6.109375" style="497" customWidth="1"/>
    <col min="11794" max="11794" width="4.6640625" style="497" customWidth="1"/>
    <col min="11795" max="11795" width="6.5546875" style="497" customWidth="1"/>
    <col min="11796" max="11796" width="7.44140625" style="497" customWidth="1"/>
    <col min="11797" max="11797" width="9.88671875" style="497" customWidth="1"/>
    <col min="11798" max="11798" width="10.5546875" style="497" customWidth="1"/>
    <col min="11799" max="11799" width="9.33203125" style="497" customWidth="1"/>
    <col min="11800" max="11800" width="8.33203125" style="497" customWidth="1"/>
    <col min="11801" max="12031" width="8.88671875" style="497"/>
    <col min="12032" max="12032" width="6.109375" style="497" customWidth="1"/>
    <col min="12033" max="12033" width="12.6640625" style="497" customWidth="1"/>
    <col min="12034" max="12034" width="54.33203125" style="497" customWidth="1"/>
    <col min="12035" max="12035" width="4.88671875" style="497" customWidth="1"/>
    <col min="12036" max="12036" width="6.109375" style="497" customWidth="1"/>
    <col min="12037" max="12037" width="5.88671875" style="497" customWidth="1"/>
    <col min="12038" max="12038" width="7.21875" style="497" customWidth="1"/>
    <col min="12039" max="12040" width="7.33203125" style="497" customWidth="1"/>
    <col min="12041" max="12041" width="7.109375" style="497" customWidth="1"/>
    <col min="12042" max="12042" width="8.77734375" style="497" customWidth="1"/>
    <col min="12043" max="12043" width="9.33203125" style="497" customWidth="1"/>
    <col min="12044" max="12044" width="7.109375" style="497" customWidth="1"/>
    <col min="12045" max="12045" width="7.88671875" style="497" customWidth="1"/>
    <col min="12046" max="12046" width="9.5546875" style="497" customWidth="1"/>
    <col min="12047" max="12047" width="12.33203125" style="497" customWidth="1"/>
    <col min="12048" max="12048" width="14" style="497" customWidth="1"/>
    <col min="12049" max="12049" width="6.109375" style="497" customWidth="1"/>
    <col min="12050" max="12050" width="4.6640625" style="497" customWidth="1"/>
    <col min="12051" max="12051" width="6.5546875" style="497" customWidth="1"/>
    <col min="12052" max="12052" width="7.44140625" style="497" customWidth="1"/>
    <col min="12053" max="12053" width="9.88671875" style="497" customWidth="1"/>
    <col min="12054" max="12054" width="10.5546875" style="497" customWidth="1"/>
    <col min="12055" max="12055" width="9.33203125" style="497" customWidth="1"/>
    <col min="12056" max="12056" width="8.33203125" style="497" customWidth="1"/>
    <col min="12057" max="12287" width="8.88671875" style="497"/>
    <col min="12288" max="12288" width="6.109375" style="497" customWidth="1"/>
    <col min="12289" max="12289" width="12.6640625" style="497" customWidth="1"/>
    <col min="12290" max="12290" width="54.33203125" style="497" customWidth="1"/>
    <col min="12291" max="12291" width="4.88671875" style="497" customWidth="1"/>
    <col min="12292" max="12292" width="6.109375" style="497" customWidth="1"/>
    <col min="12293" max="12293" width="5.88671875" style="497" customWidth="1"/>
    <col min="12294" max="12294" width="7.21875" style="497" customWidth="1"/>
    <col min="12295" max="12296" width="7.33203125" style="497" customWidth="1"/>
    <col min="12297" max="12297" width="7.109375" style="497" customWidth="1"/>
    <col min="12298" max="12298" width="8.77734375" style="497" customWidth="1"/>
    <col min="12299" max="12299" width="9.33203125" style="497" customWidth="1"/>
    <col min="12300" max="12300" width="7.109375" style="497" customWidth="1"/>
    <col min="12301" max="12301" width="7.88671875" style="497" customWidth="1"/>
    <col min="12302" max="12302" width="9.5546875" style="497" customWidth="1"/>
    <col min="12303" max="12303" width="12.33203125" style="497" customWidth="1"/>
    <col min="12304" max="12304" width="14" style="497" customWidth="1"/>
    <col min="12305" max="12305" width="6.109375" style="497" customWidth="1"/>
    <col min="12306" max="12306" width="4.6640625" style="497" customWidth="1"/>
    <col min="12307" max="12307" width="6.5546875" style="497" customWidth="1"/>
    <col min="12308" max="12308" width="7.44140625" style="497" customWidth="1"/>
    <col min="12309" max="12309" width="9.88671875" style="497" customWidth="1"/>
    <col min="12310" max="12310" width="10.5546875" style="497" customWidth="1"/>
    <col min="12311" max="12311" width="9.33203125" style="497" customWidth="1"/>
    <col min="12312" max="12312" width="8.33203125" style="497" customWidth="1"/>
    <col min="12313" max="12543" width="8.88671875" style="497"/>
    <col min="12544" max="12544" width="6.109375" style="497" customWidth="1"/>
    <col min="12545" max="12545" width="12.6640625" style="497" customWidth="1"/>
    <col min="12546" max="12546" width="54.33203125" style="497" customWidth="1"/>
    <col min="12547" max="12547" width="4.88671875" style="497" customWidth="1"/>
    <col min="12548" max="12548" width="6.109375" style="497" customWidth="1"/>
    <col min="12549" max="12549" width="5.88671875" style="497" customWidth="1"/>
    <col min="12550" max="12550" width="7.21875" style="497" customWidth="1"/>
    <col min="12551" max="12552" width="7.33203125" style="497" customWidth="1"/>
    <col min="12553" max="12553" width="7.109375" style="497" customWidth="1"/>
    <col min="12554" max="12554" width="8.77734375" style="497" customWidth="1"/>
    <col min="12555" max="12555" width="9.33203125" style="497" customWidth="1"/>
    <col min="12556" max="12556" width="7.109375" style="497" customWidth="1"/>
    <col min="12557" max="12557" width="7.88671875" style="497" customWidth="1"/>
    <col min="12558" max="12558" width="9.5546875" style="497" customWidth="1"/>
    <col min="12559" max="12559" width="12.33203125" style="497" customWidth="1"/>
    <col min="12560" max="12560" width="14" style="497" customWidth="1"/>
    <col min="12561" max="12561" width="6.109375" style="497" customWidth="1"/>
    <col min="12562" max="12562" width="4.6640625" style="497" customWidth="1"/>
    <col min="12563" max="12563" width="6.5546875" style="497" customWidth="1"/>
    <col min="12564" max="12564" width="7.44140625" style="497" customWidth="1"/>
    <col min="12565" max="12565" width="9.88671875" style="497" customWidth="1"/>
    <col min="12566" max="12566" width="10.5546875" style="497" customWidth="1"/>
    <col min="12567" max="12567" width="9.33203125" style="497" customWidth="1"/>
    <col min="12568" max="12568" width="8.33203125" style="497" customWidth="1"/>
    <col min="12569" max="12799" width="8.88671875" style="497"/>
    <col min="12800" max="12800" width="6.109375" style="497" customWidth="1"/>
    <col min="12801" max="12801" width="12.6640625" style="497" customWidth="1"/>
    <col min="12802" max="12802" width="54.33203125" style="497" customWidth="1"/>
    <col min="12803" max="12803" width="4.88671875" style="497" customWidth="1"/>
    <col min="12804" max="12804" width="6.109375" style="497" customWidth="1"/>
    <col min="12805" max="12805" width="5.88671875" style="497" customWidth="1"/>
    <col min="12806" max="12806" width="7.21875" style="497" customWidth="1"/>
    <col min="12807" max="12808" width="7.33203125" style="497" customWidth="1"/>
    <col min="12809" max="12809" width="7.109375" style="497" customWidth="1"/>
    <col min="12810" max="12810" width="8.77734375" style="497" customWidth="1"/>
    <col min="12811" max="12811" width="9.33203125" style="497" customWidth="1"/>
    <col min="12812" max="12812" width="7.109375" style="497" customWidth="1"/>
    <col min="12813" max="12813" width="7.88671875" style="497" customWidth="1"/>
    <col min="12814" max="12814" width="9.5546875" style="497" customWidth="1"/>
    <col min="12815" max="12815" width="12.33203125" style="497" customWidth="1"/>
    <col min="12816" max="12816" width="14" style="497" customWidth="1"/>
    <col min="12817" max="12817" width="6.109375" style="497" customWidth="1"/>
    <col min="12818" max="12818" width="4.6640625" style="497" customWidth="1"/>
    <col min="12819" max="12819" width="6.5546875" style="497" customWidth="1"/>
    <col min="12820" max="12820" width="7.44140625" style="497" customWidth="1"/>
    <col min="12821" max="12821" width="9.88671875" style="497" customWidth="1"/>
    <col min="12822" max="12822" width="10.5546875" style="497" customWidth="1"/>
    <col min="12823" max="12823" width="9.33203125" style="497" customWidth="1"/>
    <col min="12824" max="12824" width="8.33203125" style="497" customWidth="1"/>
    <col min="12825" max="13055" width="8.88671875" style="497"/>
    <col min="13056" max="13056" width="6.109375" style="497" customWidth="1"/>
    <col min="13057" max="13057" width="12.6640625" style="497" customWidth="1"/>
    <col min="13058" max="13058" width="54.33203125" style="497" customWidth="1"/>
    <col min="13059" max="13059" width="4.88671875" style="497" customWidth="1"/>
    <col min="13060" max="13060" width="6.109375" style="497" customWidth="1"/>
    <col min="13061" max="13061" width="5.88671875" style="497" customWidth="1"/>
    <col min="13062" max="13062" width="7.21875" style="497" customWidth="1"/>
    <col min="13063" max="13064" width="7.33203125" style="497" customWidth="1"/>
    <col min="13065" max="13065" width="7.109375" style="497" customWidth="1"/>
    <col min="13066" max="13066" width="8.77734375" style="497" customWidth="1"/>
    <col min="13067" max="13067" width="9.33203125" style="497" customWidth="1"/>
    <col min="13068" max="13068" width="7.109375" style="497" customWidth="1"/>
    <col min="13069" max="13069" width="7.88671875" style="497" customWidth="1"/>
    <col min="13070" max="13070" width="9.5546875" style="497" customWidth="1"/>
    <col min="13071" max="13071" width="12.33203125" style="497" customWidth="1"/>
    <col min="13072" max="13072" width="14" style="497" customWidth="1"/>
    <col min="13073" max="13073" width="6.109375" style="497" customWidth="1"/>
    <col min="13074" max="13074" width="4.6640625" style="497" customWidth="1"/>
    <col min="13075" max="13075" width="6.5546875" style="497" customWidth="1"/>
    <col min="13076" max="13076" width="7.44140625" style="497" customWidth="1"/>
    <col min="13077" max="13077" width="9.88671875" style="497" customWidth="1"/>
    <col min="13078" max="13078" width="10.5546875" style="497" customWidth="1"/>
    <col min="13079" max="13079" width="9.33203125" style="497" customWidth="1"/>
    <col min="13080" max="13080" width="8.33203125" style="497" customWidth="1"/>
    <col min="13081" max="13311" width="8.88671875" style="497"/>
    <col min="13312" max="13312" width="6.109375" style="497" customWidth="1"/>
    <col min="13313" max="13313" width="12.6640625" style="497" customWidth="1"/>
    <col min="13314" max="13314" width="54.33203125" style="497" customWidth="1"/>
    <col min="13315" max="13315" width="4.88671875" style="497" customWidth="1"/>
    <col min="13316" max="13316" width="6.109375" style="497" customWidth="1"/>
    <col min="13317" max="13317" width="5.88671875" style="497" customWidth="1"/>
    <col min="13318" max="13318" width="7.21875" style="497" customWidth="1"/>
    <col min="13319" max="13320" width="7.33203125" style="497" customWidth="1"/>
    <col min="13321" max="13321" width="7.109375" style="497" customWidth="1"/>
    <col min="13322" max="13322" width="8.77734375" style="497" customWidth="1"/>
    <col min="13323" max="13323" width="9.33203125" style="497" customWidth="1"/>
    <col min="13324" max="13324" width="7.109375" style="497" customWidth="1"/>
    <col min="13325" max="13325" width="7.88671875" style="497" customWidth="1"/>
    <col min="13326" max="13326" width="9.5546875" style="497" customWidth="1"/>
    <col min="13327" max="13327" width="12.33203125" style="497" customWidth="1"/>
    <col min="13328" max="13328" width="14" style="497" customWidth="1"/>
    <col min="13329" max="13329" width="6.109375" style="497" customWidth="1"/>
    <col min="13330" max="13330" width="4.6640625" style="497" customWidth="1"/>
    <col min="13331" max="13331" width="6.5546875" style="497" customWidth="1"/>
    <col min="13332" max="13332" width="7.44140625" style="497" customWidth="1"/>
    <col min="13333" max="13333" width="9.88671875" style="497" customWidth="1"/>
    <col min="13334" max="13334" width="10.5546875" style="497" customWidth="1"/>
    <col min="13335" max="13335" width="9.33203125" style="497" customWidth="1"/>
    <col min="13336" max="13336" width="8.33203125" style="497" customWidth="1"/>
    <col min="13337" max="13567" width="8.88671875" style="497"/>
    <col min="13568" max="13568" width="6.109375" style="497" customWidth="1"/>
    <col min="13569" max="13569" width="12.6640625" style="497" customWidth="1"/>
    <col min="13570" max="13570" width="54.33203125" style="497" customWidth="1"/>
    <col min="13571" max="13571" width="4.88671875" style="497" customWidth="1"/>
    <col min="13572" max="13572" width="6.109375" style="497" customWidth="1"/>
    <col min="13573" max="13573" width="5.88671875" style="497" customWidth="1"/>
    <col min="13574" max="13574" width="7.21875" style="497" customWidth="1"/>
    <col min="13575" max="13576" width="7.33203125" style="497" customWidth="1"/>
    <col min="13577" max="13577" width="7.109375" style="497" customWidth="1"/>
    <col min="13578" max="13578" width="8.77734375" style="497" customWidth="1"/>
    <col min="13579" max="13579" width="9.33203125" style="497" customWidth="1"/>
    <col min="13580" max="13580" width="7.109375" style="497" customWidth="1"/>
    <col min="13581" max="13581" width="7.88671875" style="497" customWidth="1"/>
    <col min="13582" max="13582" width="9.5546875" style="497" customWidth="1"/>
    <col min="13583" max="13583" width="12.33203125" style="497" customWidth="1"/>
    <col min="13584" max="13584" width="14" style="497" customWidth="1"/>
    <col min="13585" max="13585" width="6.109375" style="497" customWidth="1"/>
    <col min="13586" max="13586" width="4.6640625" style="497" customWidth="1"/>
    <col min="13587" max="13587" width="6.5546875" style="497" customWidth="1"/>
    <col min="13588" max="13588" width="7.44140625" style="497" customWidth="1"/>
    <col min="13589" max="13589" width="9.88671875" style="497" customWidth="1"/>
    <col min="13590" max="13590" width="10.5546875" style="497" customWidth="1"/>
    <col min="13591" max="13591" width="9.33203125" style="497" customWidth="1"/>
    <col min="13592" max="13592" width="8.33203125" style="497" customWidth="1"/>
    <col min="13593" max="13823" width="8.88671875" style="497"/>
    <col min="13824" max="13824" width="6.109375" style="497" customWidth="1"/>
    <col min="13825" max="13825" width="12.6640625" style="497" customWidth="1"/>
    <col min="13826" max="13826" width="54.33203125" style="497" customWidth="1"/>
    <col min="13827" max="13827" width="4.88671875" style="497" customWidth="1"/>
    <col min="13828" max="13828" width="6.109375" style="497" customWidth="1"/>
    <col min="13829" max="13829" width="5.88671875" style="497" customWidth="1"/>
    <col min="13830" max="13830" width="7.21875" style="497" customWidth="1"/>
    <col min="13831" max="13832" width="7.33203125" style="497" customWidth="1"/>
    <col min="13833" max="13833" width="7.109375" style="497" customWidth="1"/>
    <col min="13834" max="13834" width="8.77734375" style="497" customWidth="1"/>
    <col min="13835" max="13835" width="9.33203125" style="497" customWidth="1"/>
    <col min="13836" max="13836" width="7.109375" style="497" customWidth="1"/>
    <col min="13837" max="13837" width="7.88671875" style="497" customWidth="1"/>
    <col min="13838" max="13838" width="9.5546875" style="497" customWidth="1"/>
    <col min="13839" max="13839" width="12.33203125" style="497" customWidth="1"/>
    <col min="13840" max="13840" width="14" style="497" customWidth="1"/>
    <col min="13841" max="13841" width="6.109375" style="497" customWidth="1"/>
    <col min="13842" max="13842" width="4.6640625" style="497" customWidth="1"/>
    <col min="13843" max="13843" width="6.5546875" style="497" customWidth="1"/>
    <col min="13844" max="13844" width="7.44140625" style="497" customWidth="1"/>
    <col min="13845" max="13845" width="9.88671875" style="497" customWidth="1"/>
    <col min="13846" max="13846" width="10.5546875" style="497" customWidth="1"/>
    <col min="13847" max="13847" width="9.33203125" style="497" customWidth="1"/>
    <col min="13848" max="13848" width="8.33203125" style="497" customWidth="1"/>
    <col min="13849" max="14079" width="8.88671875" style="497"/>
    <col min="14080" max="14080" width="6.109375" style="497" customWidth="1"/>
    <col min="14081" max="14081" width="12.6640625" style="497" customWidth="1"/>
    <col min="14082" max="14082" width="54.33203125" style="497" customWidth="1"/>
    <col min="14083" max="14083" width="4.88671875" style="497" customWidth="1"/>
    <col min="14084" max="14084" width="6.109375" style="497" customWidth="1"/>
    <col min="14085" max="14085" width="5.88671875" style="497" customWidth="1"/>
    <col min="14086" max="14086" width="7.21875" style="497" customWidth="1"/>
    <col min="14087" max="14088" width="7.33203125" style="497" customWidth="1"/>
    <col min="14089" max="14089" width="7.109375" style="497" customWidth="1"/>
    <col min="14090" max="14090" width="8.77734375" style="497" customWidth="1"/>
    <col min="14091" max="14091" width="9.33203125" style="497" customWidth="1"/>
    <col min="14092" max="14092" width="7.109375" style="497" customWidth="1"/>
    <col min="14093" max="14093" width="7.88671875" style="497" customWidth="1"/>
    <col min="14094" max="14094" width="9.5546875" style="497" customWidth="1"/>
    <col min="14095" max="14095" width="12.33203125" style="497" customWidth="1"/>
    <col min="14096" max="14096" width="14" style="497" customWidth="1"/>
    <col min="14097" max="14097" width="6.109375" style="497" customWidth="1"/>
    <col min="14098" max="14098" width="4.6640625" style="497" customWidth="1"/>
    <col min="14099" max="14099" width="6.5546875" style="497" customWidth="1"/>
    <col min="14100" max="14100" width="7.44140625" style="497" customWidth="1"/>
    <col min="14101" max="14101" width="9.88671875" style="497" customWidth="1"/>
    <col min="14102" max="14102" width="10.5546875" style="497" customWidth="1"/>
    <col min="14103" max="14103" width="9.33203125" style="497" customWidth="1"/>
    <col min="14104" max="14104" width="8.33203125" style="497" customWidth="1"/>
    <col min="14105" max="14335" width="8.88671875" style="497"/>
    <col min="14336" max="14336" width="6.109375" style="497" customWidth="1"/>
    <col min="14337" max="14337" width="12.6640625" style="497" customWidth="1"/>
    <col min="14338" max="14338" width="54.33203125" style="497" customWidth="1"/>
    <col min="14339" max="14339" width="4.88671875" style="497" customWidth="1"/>
    <col min="14340" max="14340" width="6.109375" style="497" customWidth="1"/>
    <col min="14341" max="14341" width="5.88671875" style="497" customWidth="1"/>
    <col min="14342" max="14342" width="7.21875" style="497" customWidth="1"/>
    <col min="14343" max="14344" width="7.33203125" style="497" customWidth="1"/>
    <col min="14345" max="14345" width="7.109375" style="497" customWidth="1"/>
    <col min="14346" max="14346" width="8.77734375" style="497" customWidth="1"/>
    <col min="14347" max="14347" width="9.33203125" style="497" customWidth="1"/>
    <col min="14348" max="14348" width="7.109375" style="497" customWidth="1"/>
    <col min="14349" max="14349" width="7.88671875" style="497" customWidth="1"/>
    <col min="14350" max="14350" width="9.5546875" style="497" customWidth="1"/>
    <col min="14351" max="14351" width="12.33203125" style="497" customWidth="1"/>
    <col min="14352" max="14352" width="14" style="497" customWidth="1"/>
    <col min="14353" max="14353" width="6.109375" style="497" customWidth="1"/>
    <col min="14354" max="14354" width="4.6640625" style="497" customWidth="1"/>
    <col min="14355" max="14355" width="6.5546875" style="497" customWidth="1"/>
    <col min="14356" max="14356" width="7.44140625" style="497" customWidth="1"/>
    <col min="14357" max="14357" width="9.88671875" style="497" customWidth="1"/>
    <col min="14358" max="14358" width="10.5546875" style="497" customWidth="1"/>
    <col min="14359" max="14359" width="9.33203125" style="497" customWidth="1"/>
    <col min="14360" max="14360" width="8.33203125" style="497" customWidth="1"/>
    <col min="14361" max="14591" width="8.88671875" style="497"/>
    <col min="14592" max="14592" width="6.109375" style="497" customWidth="1"/>
    <col min="14593" max="14593" width="12.6640625" style="497" customWidth="1"/>
    <col min="14594" max="14594" width="54.33203125" style="497" customWidth="1"/>
    <col min="14595" max="14595" width="4.88671875" style="497" customWidth="1"/>
    <col min="14596" max="14596" width="6.109375" style="497" customWidth="1"/>
    <col min="14597" max="14597" width="5.88671875" style="497" customWidth="1"/>
    <col min="14598" max="14598" width="7.21875" style="497" customWidth="1"/>
    <col min="14599" max="14600" width="7.33203125" style="497" customWidth="1"/>
    <col min="14601" max="14601" width="7.109375" style="497" customWidth="1"/>
    <col min="14602" max="14602" width="8.77734375" style="497" customWidth="1"/>
    <col min="14603" max="14603" width="9.33203125" style="497" customWidth="1"/>
    <col min="14604" max="14604" width="7.109375" style="497" customWidth="1"/>
    <col min="14605" max="14605" width="7.88671875" style="497" customWidth="1"/>
    <col min="14606" max="14606" width="9.5546875" style="497" customWidth="1"/>
    <col min="14607" max="14607" width="12.33203125" style="497" customWidth="1"/>
    <col min="14608" max="14608" width="14" style="497" customWidth="1"/>
    <col min="14609" max="14609" width="6.109375" style="497" customWidth="1"/>
    <col min="14610" max="14610" width="4.6640625" style="497" customWidth="1"/>
    <col min="14611" max="14611" width="6.5546875" style="497" customWidth="1"/>
    <col min="14612" max="14612" width="7.44140625" style="497" customWidth="1"/>
    <col min="14613" max="14613" width="9.88671875" style="497" customWidth="1"/>
    <col min="14614" max="14614" width="10.5546875" style="497" customWidth="1"/>
    <col min="14615" max="14615" width="9.33203125" style="497" customWidth="1"/>
    <col min="14616" max="14616" width="8.33203125" style="497" customWidth="1"/>
    <col min="14617" max="14847" width="8.88671875" style="497"/>
    <col min="14848" max="14848" width="6.109375" style="497" customWidth="1"/>
    <col min="14849" max="14849" width="12.6640625" style="497" customWidth="1"/>
    <col min="14850" max="14850" width="54.33203125" style="497" customWidth="1"/>
    <col min="14851" max="14851" width="4.88671875" style="497" customWidth="1"/>
    <col min="14852" max="14852" width="6.109375" style="497" customWidth="1"/>
    <col min="14853" max="14853" width="5.88671875" style="497" customWidth="1"/>
    <col min="14854" max="14854" width="7.21875" style="497" customWidth="1"/>
    <col min="14855" max="14856" width="7.33203125" style="497" customWidth="1"/>
    <col min="14857" max="14857" width="7.109375" style="497" customWidth="1"/>
    <col min="14858" max="14858" width="8.77734375" style="497" customWidth="1"/>
    <col min="14859" max="14859" width="9.33203125" style="497" customWidth="1"/>
    <col min="14860" max="14860" width="7.109375" style="497" customWidth="1"/>
    <col min="14861" max="14861" width="7.88671875" style="497" customWidth="1"/>
    <col min="14862" max="14862" width="9.5546875" style="497" customWidth="1"/>
    <col min="14863" max="14863" width="12.33203125" style="497" customWidth="1"/>
    <col min="14864" max="14864" width="14" style="497" customWidth="1"/>
    <col min="14865" max="14865" width="6.109375" style="497" customWidth="1"/>
    <col min="14866" max="14866" width="4.6640625" style="497" customWidth="1"/>
    <col min="14867" max="14867" width="6.5546875" style="497" customWidth="1"/>
    <col min="14868" max="14868" width="7.44140625" style="497" customWidth="1"/>
    <col min="14869" max="14869" width="9.88671875" style="497" customWidth="1"/>
    <col min="14870" max="14870" width="10.5546875" style="497" customWidth="1"/>
    <col min="14871" max="14871" width="9.33203125" style="497" customWidth="1"/>
    <col min="14872" max="14872" width="8.33203125" style="497" customWidth="1"/>
    <col min="14873" max="15103" width="8.88671875" style="497"/>
    <col min="15104" max="15104" width="6.109375" style="497" customWidth="1"/>
    <col min="15105" max="15105" width="12.6640625" style="497" customWidth="1"/>
    <col min="15106" max="15106" width="54.33203125" style="497" customWidth="1"/>
    <col min="15107" max="15107" width="4.88671875" style="497" customWidth="1"/>
    <col min="15108" max="15108" width="6.109375" style="497" customWidth="1"/>
    <col min="15109" max="15109" width="5.88671875" style="497" customWidth="1"/>
    <col min="15110" max="15110" width="7.21875" style="497" customWidth="1"/>
    <col min="15111" max="15112" width="7.33203125" style="497" customWidth="1"/>
    <col min="15113" max="15113" width="7.109375" style="497" customWidth="1"/>
    <col min="15114" max="15114" width="8.77734375" style="497" customWidth="1"/>
    <col min="15115" max="15115" width="9.33203125" style="497" customWidth="1"/>
    <col min="15116" max="15116" width="7.109375" style="497" customWidth="1"/>
    <col min="15117" max="15117" width="7.88671875" style="497" customWidth="1"/>
    <col min="15118" max="15118" width="9.5546875" style="497" customWidth="1"/>
    <col min="15119" max="15119" width="12.33203125" style="497" customWidth="1"/>
    <col min="15120" max="15120" width="14" style="497" customWidth="1"/>
    <col min="15121" max="15121" width="6.109375" style="497" customWidth="1"/>
    <col min="15122" max="15122" width="4.6640625" style="497" customWidth="1"/>
    <col min="15123" max="15123" width="6.5546875" style="497" customWidth="1"/>
    <col min="15124" max="15124" width="7.44140625" style="497" customWidth="1"/>
    <col min="15125" max="15125" width="9.88671875" style="497" customWidth="1"/>
    <col min="15126" max="15126" width="10.5546875" style="497" customWidth="1"/>
    <col min="15127" max="15127" width="9.33203125" style="497" customWidth="1"/>
    <col min="15128" max="15128" width="8.33203125" style="497" customWidth="1"/>
    <col min="15129" max="15359" width="8.88671875" style="497"/>
    <col min="15360" max="15360" width="6.109375" style="497" customWidth="1"/>
    <col min="15361" max="15361" width="12.6640625" style="497" customWidth="1"/>
    <col min="15362" max="15362" width="54.33203125" style="497" customWidth="1"/>
    <col min="15363" max="15363" width="4.88671875" style="497" customWidth="1"/>
    <col min="15364" max="15364" width="6.109375" style="497" customWidth="1"/>
    <col min="15365" max="15365" width="5.88671875" style="497" customWidth="1"/>
    <col min="15366" max="15366" width="7.21875" style="497" customWidth="1"/>
    <col min="15367" max="15368" width="7.33203125" style="497" customWidth="1"/>
    <col min="15369" max="15369" width="7.109375" style="497" customWidth="1"/>
    <col min="15370" max="15370" width="8.77734375" style="497" customWidth="1"/>
    <col min="15371" max="15371" width="9.33203125" style="497" customWidth="1"/>
    <col min="15372" max="15372" width="7.109375" style="497" customWidth="1"/>
    <col min="15373" max="15373" width="7.88671875" style="497" customWidth="1"/>
    <col min="15374" max="15374" width="9.5546875" style="497" customWidth="1"/>
    <col min="15375" max="15375" width="12.33203125" style="497" customWidth="1"/>
    <col min="15376" max="15376" width="14" style="497" customWidth="1"/>
    <col min="15377" max="15377" width="6.109375" style="497" customWidth="1"/>
    <col min="15378" max="15378" width="4.6640625" style="497" customWidth="1"/>
    <col min="15379" max="15379" width="6.5546875" style="497" customWidth="1"/>
    <col min="15380" max="15380" width="7.44140625" style="497" customWidth="1"/>
    <col min="15381" max="15381" width="9.88671875" style="497" customWidth="1"/>
    <col min="15382" max="15382" width="10.5546875" style="497" customWidth="1"/>
    <col min="15383" max="15383" width="9.33203125" style="497" customWidth="1"/>
    <col min="15384" max="15384" width="8.33203125" style="497" customWidth="1"/>
    <col min="15385" max="15615" width="8.88671875" style="497"/>
    <col min="15616" max="15616" width="6.109375" style="497" customWidth="1"/>
    <col min="15617" max="15617" width="12.6640625" style="497" customWidth="1"/>
    <col min="15618" max="15618" width="54.33203125" style="497" customWidth="1"/>
    <col min="15619" max="15619" width="4.88671875" style="497" customWidth="1"/>
    <col min="15620" max="15620" width="6.109375" style="497" customWidth="1"/>
    <col min="15621" max="15621" width="5.88671875" style="497" customWidth="1"/>
    <col min="15622" max="15622" width="7.21875" style="497" customWidth="1"/>
    <col min="15623" max="15624" width="7.33203125" style="497" customWidth="1"/>
    <col min="15625" max="15625" width="7.109375" style="497" customWidth="1"/>
    <col min="15626" max="15626" width="8.77734375" style="497" customWidth="1"/>
    <col min="15627" max="15627" width="9.33203125" style="497" customWidth="1"/>
    <col min="15628" max="15628" width="7.109375" style="497" customWidth="1"/>
    <col min="15629" max="15629" width="7.88671875" style="497" customWidth="1"/>
    <col min="15630" max="15630" width="9.5546875" style="497" customWidth="1"/>
    <col min="15631" max="15631" width="12.33203125" style="497" customWidth="1"/>
    <col min="15632" max="15632" width="14" style="497" customWidth="1"/>
    <col min="15633" max="15633" width="6.109375" style="497" customWidth="1"/>
    <col min="15634" max="15634" width="4.6640625" style="497" customWidth="1"/>
    <col min="15635" max="15635" width="6.5546875" style="497" customWidth="1"/>
    <col min="15636" max="15636" width="7.44140625" style="497" customWidth="1"/>
    <col min="15637" max="15637" width="9.88671875" style="497" customWidth="1"/>
    <col min="15638" max="15638" width="10.5546875" style="497" customWidth="1"/>
    <col min="15639" max="15639" width="9.33203125" style="497" customWidth="1"/>
    <col min="15640" max="15640" width="8.33203125" style="497" customWidth="1"/>
    <col min="15641" max="15871" width="8.88671875" style="497"/>
    <col min="15872" max="15872" width="6.109375" style="497" customWidth="1"/>
    <col min="15873" max="15873" width="12.6640625" style="497" customWidth="1"/>
    <col min="15874" max="15874" width="54.33203125" style="497" customWidth="1"/>
    <col min="15875" max="15875" width="4.88671875" style="497" customWidth="1"/>
    <col min="15876" max="15876" width="6.109375" style="497" customWidth="1"/>
    <col min="15877" max="15877" width="5.88671875" style="497" customWidth="1"/>
    <col min="15878" max="15878" width="7.21875" style="497" customWidth="1"/>
    <col min="15879" max="15880" width="7.33203125" style="497" customWidth="1"/>
    <col min="15881" max="15881" width="7.109375" style="497" customWidth="1"/>
    <col min="15882" max="15882" width="8.77734375" style="497" customWidth="1"/>
    <col min="15883" max="15883" width="9.33203125" style="497" customWidth="1"/>
    <col min="15884" max="15884" width="7.109375" style="497" customWidth="1"/>
    <col min="15885" max="15885" width="7.88671875" style="497" customWidth="1"/>
    <col min="15886" max="15886" width="9.5546875" style="497" customWidth="1"/>
    <col min="15887" max="15887" width="12.33203125" style="497" customWidth="1"/>
    <col min="15888" max="15888" width="14" style="497" customWidth="1"/>
    <col min="15889" max="15889" width="6.109375" style="497" customWidth="1"/>
    <col min="15890" max="15890" width="4.6640625" style="497" customWidth="1"/>
    <col min="15891" max="15891" width="6.5546875" style="497" customWidth="1"/>
    <col min="15892" max="15892" width="7.44140625" style="497" customWidth="1"/>
    <col min="15893" max="15893" width="9.88671875" style="497" customWidth="1"/>
    <col min="15894" max="15894" width="10.5546875" style="497" customWidth="1"/>
    <col min="15895" max="15895" width="9.33203125" style="497" customWidth="1"/>
    <col min="15896" max="15896" width="8.33203125" style="497" customWidth="1"/>
    <col min="15897" max="16127" width="8.88671875" style="497"/>
    <col min="16128" max="16128" width="6.109375" style="497" customWidth="1"/>
    <col min="16129" max="16129" width="12.6640625" style="497" customWidth="1"/>
    <col min="16130" max="16130" width="54.33203125" style="497" customWidth="1"/>
    <col min="16131" max="16131" width="4.88671875" style="497" customWidth="1"/>
    <col min="16132" max="16132" width="6.109375" style="497" customWidth="1"/>
    <col min="16133" max="16133" width="5.88671875" style="497" customWidth="1"/>
    <col min="16134" max="16134" width="7.21875" style="497" customWidth="1"/>
    <col min="16135" max="16136" width="7.33203125" style="497" customWidth="1"/>
    <col min="16137" max="16137" width="7.109375" style="497" customWidth="1"/>
    <col min="16138" max="16138" width="8.77734375" style="497" customWidth="1"/>
    <col min="16139" max="16139" width="9.33203125" style="497" customWidth="1"/>
    <col min="16140" max="16140" width="7.109375" style="497" customWidth="1"/>
    <col min="16141" max="16141" width="7.88671875" style="497" customWidth="1"/>
    <col min="16142" max="16142" width="9.5546875" style="497" customWidth="1"/>
    <col min="16143" max="16143" width="12.33203125" style="497" customWidth="1"/>
    <col min="16144" max="16144" width="14" style="497" customWidth="1"/>
    <col min="16145" max="16145" width="6.109375" style="497" customWidth="1"/>
    <col min="16146" max="16146" width="4.6640625" style="497" customWidth="1"/>
    <col min="16147" max="16147" width="6.5546875" style="497" customWidth="1"/>
    <col min="16148" max="16148" width="7.44140625" style="497" customWidth="1"/>
    <col min="16149" max="16149" width="9.88671875" style="497" customWidth="1"/>
    <col min="16150" max="16150" width="10.5546875" style="497" customWidth="1"/>
    <col min="16151" max="16151" width="9.33203125" style="497" customWidth="1"/>
    <col min="16152" max="16152" width="8.33203125" style="497" customWidth="1"/>
    <col min="16153" max="16384" width="8.88671875" style="497"/>
  </cols>
  <sheetData>
    <row r="1" spans="1:25" s="466" customFormat="1" ht="60" customHeight="1" x14ac:dyDescent="0.3">
      <c r="A1" s="599" t="s">
        <v>0</v>
      </c>
      <c r="B1" s="599" t="s">
        <v>77</v>
      </c>
      <c r="C1" s="599" t="s">
        <v>78</v>
      </c>
      <c r="D1" s="603" t="s">
        <v>79</v>
      </c>
      <c r="E1" s="603" t="s">
        <v>80</v>
      </c>
      <c r="F1" s="603" t="s">
        <v>81</v>
      </c>
      <c r="G1" s="603" t="s">
        <v>82</v>
      </c>
      <c r="H1" s="598" t="s">
        <v>176</v>
      </c>
      <c r="I1" s="599"/>
      <c r="J1" s="599"/>
      <c r="K1" s="599"/>
      <c r="L1" s="602" t="s">
        <v>25</v>
      </c>
      <c r="M1" s="602"/>
      <c r="N1" s="602"/>
      <c r="O1" s="602"/>
      <c r="P1" s="602"/>
      <c r="Q1" s="602"/>
      <c r="R1" s="597" t="s">
        <v>6</v>
      </c>
      <c r="S1" s="597" t="s">
        <v>7</v>
      </c>
      <c r="T1" s="602" t="s">
        <v>33</v>
      </c>
      <c r="U1" s="602"/>
      <c r="V1" s="602" t="s">
        <v>34</v>
      </c>
      <c r="W1" s="602"/>
      <c r="X1" s="597" t="s">
        <v>84</v>
      </c>
      <c r="Y1" s="597" t="s">
        <v>11</v>
      </c>
    </row>
    <row r="2" spans="1:25" s="466" customFormat="1" ht="39.9" customHeight="1" x14ac:dyDescent="0.3">
      <c r="A2" s="599"/>
      <c r="B2" s="599"/>
      <c r="C2" s="599"/>
      <c r="D2" s="603"/>
      <c r="E2" s="603"/>
      <c r="F2" s="603"/>
      <c r="G2" s="603"/>
      <c r="H2" s="598" t="s">
        <v>85</v>
      </c>
      <c r="I2" s="599"/>
      <c r="J2" s="599"/>
      <c r="K2" s="599"/>
      <c r="L2" s="600" t="s">
        <v>85</v>
      </c>
      <c r="M2" s="600"/>
      <c r="N2" s="600"/>
      <c r="O2" s="600"/>
      <c r="P2" s="601" t="s">
        <v>50</v>
      </c>
      <c r="Q2" s="601" t="s">
        <v>51</v>
      </c>
      <c r="R2" s="597"/>
      <c r="S2" s="597"/>
      <c r="T2" s="597" t="s">
        <v>14</v>
      </c>
      <c r="U2" s="597" t="s">
        <v>15</v>
      </c>
      <c r="V2" s="597" t="s">
        <v>86</v>
      </c>
      <c r="W2" s="597" t="s">
        <v>87</v>
      </c>
      <c r="X2" s="597"/>
      <c r="Y2" s="597"/>
    </row>
    <row r="3" spans="1:25" s="470" customFormat="1" ht="77.25" customHeight="1" x14ac:dyDescent="0.35">
      <c r="A3" s="599"/>
      <c r="B3" s="599"/>
      <c r="C3" s="599"/>
      <c r="D3" s="603"/>
      <c r="E3" s="603"/>
      <c r="F3" s="603"/>
      <c r="G3" s="603"/>
      <c r="H3" s="467" t="s">
        <v>22</v>
      </c>
      <c r="I3" s="468" t="s">
        <v>23</v>
      </c>
      <c r="J3" s="467" t="s">
        <v>24</v>
      </c>
      <c r="K3" s="467" t="s">
        <v>36</v>
      </c>
      <c r="L3" s="469" t="s">
        <v>22</v>
      </c>
      <c r="M3" s="469" t="s">
        <v>23</v>
      </c>
      <c r="N3" s="469" t="s">
        <v>24</v>
      </c>
      <c r="O3" s="469" t="s">
        <v>25</v>
      </c>
      <c r="P3" s="601"/>
      <c r="Q3" s="601"/>
      <c r="R3" s="597"/>
      <c r="S3" s="597"/>
      <c r="T3" s="597"/>
      <c r="U3" s="597"/>
      <c r="V3" s="597"/>
      <c r="W3" s="597"/>
      <c r="X3" s="597"/>
      <c r="Y3" s="597"/>
    </row>
    <row r="4" spans="1:25" s="470" customFormat="1" ht="30.6" customHeight="1" x14ac:dyDescent="0.35">
      <c r="A4" s="568"/>
      <c r="B4" s="568"/>
      <c r="C4" s="590" t="s">
        <v>175</v>
      </c>
      <c r="D4" s="570"/>
      <c r="E4" s="570"/>
      <c r="F4" s="570"/>
      <c r="G4" s="570"/>
      <c r="H4" s="467"/>
      <c r="I4" s="468"/>
      <c r="J4" s="467"/>
      <c r="K4" s="467"/>
      <c r="L4" s="469"/>
      <c r="M4" s="469"/>
      <c r="N4" s="469"/>
      <c r="O4" s="469"/>
      <c r="P4" s="569"/>
      <c r="Q4" s="569"/>
      <c r="R4" s="567"/>
      <c r="S4" s="567"/>
      <c r="T4" s="567"/>
      <c r="U4" s="567"/>
      <c r="V4" s="567"/>
      <c r="W4" s="567"/>
      <c r="X4" s="567"/>
      <c r="Y4" s="567"/>
    </row>
    <row r="5" spans="1:25" s="470" customFormat="1" ht="27.75" customHeight="1" x14ac:dyDescent="0.35">
      <c r="A5" s="471"/>
      <c r="B5" s="471"/>
      <c r="C5" s="461" t="s">
        <v>88</v>
      </c>
      <c r="D5" s="472"/>
      <c r="E5" s="472"/>
      <c r="F5" s="472"/>
      <c r="G5" s="472"/>
      <c r="H5" s="473"/>
      <c r="I5" s="474"/>
      <c r="J5" s="473"/>
      <c r="K5" s="473"/>
      <c r="L5" s="475"/>
      <c r="M5" s="475"/>
      <c r="N5" s="475"/>
      <c r="O5" s="475"/>
      <c r="P5" s="476"/>
      <c r="Q5" s="476"/>
      <c r="R5" s="477"/>
      <c r="S5" s="477"/>
      <c r="T5" s="477"/>
      <c r="U5" s="477"/>
      <c r="V5" s="477"/>
      <c r="W5" s="477"/>
      <c r="X5" s="477"/>
      <c r="Y5" s="477"/>
    </row>
    <row r="6" spans="1:25" s="470" customFormat="1" ht="54" customHeight="1" x14ac:dyDescent="0.35">
      <c r="A6" s="478"/>
      <c r="B6" s="478"/>
      <c r="C6" s="479" t="s">
        <v>177</v>
      </c>
      <c r="D6" s="480"/>
      <c r="E6" s="481"/>
      <c r="F6" s="481"/>
      <c r="G6" s="481"/>
      <c r="H6" s="473"/>
      <c r="I6" s="473"/>
      <c r="J6" s="473"/>
      <c r="K6" s="473"/>
      <c r="L6" s="482"/>
      <c r="M6" s="482"/>
      <c r="N6" s="482"/>
      <c r="O6" s="482"/>
      <c r="P6" s="483"/>
      <c r="Q6" s="483"/>
      <c r="R6" s="484"/>
      <c r="S6" s="485"/>
      <c r="T6" s="486"/>
      <c r="U6" s="486"/>
      <c r="V6" s="487"/>
      <c r="W6" s="487"/>
      <c r="X6" s="488"/>
      <c r="Y6" s="484"/>
    </row>
    <row r="7" spans="1:25" s="470" customFormat="1" ht="22.2" customHeight="1" x14ac:dyDescent="0.35">
      <c r="A7" s="478"/>
      <c r="B7" s="478"/>
      <c r="C7" s="479" t="s">
        <v>192</v>
      </c>
      <c r="D7" s="480"/>
      <c r="E7" s="481"/>
      <c r="F7" s="481"/>
      <c r="G7" s="481"/>
      <c r="H7" s="473"/>
      <c r="I7" s="473"/>
      <c r="J7" s="473"/>
      <c r="K7" s="473"/>
      <c r="L7" s="482"/>
      <c r="M7" s="482"/>
      <c r="N7" s="482"/>
      <c r="O7" s="482"/>
      <c r="P7" s="483"/>
      <c r="Q7" s="483"/>
      <c r="R7" s="484"/>
      <c r="S7" s="485"/>
      <c r="T7" s="486"/>
      <c r="U7" s="486"/>
      <c r="V7" s="487"/>
      <c r="W7" s="487"/>
      <c r="X7" s="488"/>
      <c r="Y7" s="484"/>
    </row>
    <row r="8" spans="1:25" s="470" customFormat="1" ht="28.5" customHeight="1" x14ac:dyDescent="0.35">
      <c r="A8" s="478"/>
      <c r="B8" s="478"/>
      <c r="C8" s="479" t="s">
        <v>178</v>
      </c>
      <c r="D8" s="480"/>
      <c r="E8" s="481"/>
      <c r="F8" s="481"/>
      <c r="G8" s="481"/>
      <c r="H8" s="473"/>
      <c r="I8" s="473"/>
      <c r="J8" s="473"/>
      <c r="K8" s="473"/>
      <c r="L8" s="482"/>
      <c r="M8" s="482"/>
      <c r="N8" s="482"/>
      <c r="O8" s="482"/>
      <c r="P8" s="483"/>
      <c r="Q8" s="483"/>
      <c r="R8" s="484"/>
      <c r="S8" s="486"/>
      <c r="T8" s="486"/>
      <c r="U8" s="486"/>
      <c r="V8" s="487"/>
      <c r="W8" s="487"/>
      <c r="X8" s="488"/>
      <c r="Y8" s="484"/>
    </row>
    <row r="9" spans="1:25" s="494" customFormat="1" ht="28.5" customHeight="1" x14ac:dyDescent="0.35">
      <c r="A9" s="502"/>
      <c r="B9" s="502"/>
      <c r="C9" s="503" t="s">
        <v>49</v>
      </c>
      <c r="D9" s="491"/>
      <c r="E9" s="504"/>
      <c r="F9" s="504"/>
      <c r="G9" s="504"/>
      <c r="H9" s="489"/>
      <c r="I9" s="489"/>
      <c r="J9" s="489"/>
      <c r="K9" s="489"/>
      <c r="L9" s="505"/>
      <c r="M9" s="505"/>
      <c r="N9" s="505"/>
      <c r="O9" s="505"/>
      <c r="P9" s="506"/>
      <c r="Q9" s="506"/>
      <c r="R9" s="485"/>
      <c r="S9" s="486"/>
      <c r="T9" s="486"/>
      <c r="U9" s="486"/>
      <c r="V9" s="486"/>
      <c r="W9" s="486"/>
      <c r="X9" s="507"/>
      <c r="Y9" s="485"/>
    </row>
    <row r="10" spans="1:25" s="470" customFormat="1" ht="33.75" customHeight="1" x14ac:dyDescent="0.35">
      <c r="A10" s="489">
        <v>1</v>
      </c>
      <c r="B10" s="490" t="s">
        <v>179</v>
      </c>
      <c r="C10" s="491" t="s">
        <v>180</v>
      </c>
      <c r="D10" s="491" t="s">
        <v>28</v>
      </c>
      <c r="E10" s="489">
        <v>0</v>
      </c>
      <c r="F10" s="489">
        <v>0</v>
      </c>
      <c r="G10" s="489">
        <v>0</v>
      </c>
      <c r="H10" s="489"/>
      <c r="I10" s="489">
        <v>4</v>
      </c>
      <c r="J10" s="508"/>
      <c r="K10" s="489">
        <f>SUM(H10:J10)</f>
        <v>4</v>
      </c>
      <c r="L10" s="492">
        <f t="shared" ref="L10:N13" si="0">SUM(H10)</f>
        <v>0</v>
      </c>
      <c r="M10" s="492">
        <f t="shared" si="0"/>
        <v>4</v>
      </c>
      <c r="N10" s="492">
        <f t="shared" si="0"/>
        <v>0</v>
      </c>
      <c r="O10" s="490">
        <f>SUM(L10+M10+N10)</f>
        <v>4</v>
      </c>
      <c r="P10" s="493">
        <f>SUM((O10/W10)*V10)/1000</f>
        <v>0.28799999999999998</v>
      </c>
      <c r="Q10" s="493">
        <f>SUM(O10*X10)/1000</f>
        <v>0.128</v>
      </c>
      <c r="R10" s="495"/>
      <c r="S10" s="486"/>
      <c r="T10" s="495"/>
      <c r="U10" s="486"/>
      <c r="V10" s="486">
        <v>72</v>
      </c>
      <c r="W10" s="486">
        <v>1</v>
      </c>
      <c r="X10" s="486">
        <v>32</v>
      </c>
      <c r="Y10" s="509"/>
    </row>
    <row r="11" spans="1:25" s="470" customFormat="1" ht="33.75" customHeight="1" x14ac:dyDescent="0.35">
      <c r="A11" s="489">
        <v>2</v>
      </c>
      <c r="B11" s="490" t="s">
        <v>181</v>
      </c>
      <c r="C11" s="491" t="s">
        <v>185</v>
      </c>
      <c r="D11" s="491" t="s">
        <v>28</v>
      </c>
      <c r="E11" s="489">
        <v>0</v>
      </c>
      <c r="F11" s="489">
        <v>0</v>
      </c>
      <c r="G11" s="489">
        <v>0</v>
      </c>
      <c r="H11" s="489"/>
      <c r="I11" s="489">
        <v>2</v>
      </c>
      <c r="J11" s="508"/>
      <c r="K11" s="489">
        <f t="shared" ref="K11:K13" si="1">SUM(H11:J11)</f>
        <v>2</v>
      </c>
      <c r="L11" s="492">
        <f t="shared" si="0"/>
        <v>0</v>
      </c>
      <c r="M11" s="492">
        <f t="shared" si="0"/>
        <v>2</v>
      </c>
      <c r="N11" s="492">
        <f t="shared" si="0"/>
        <v>0</v>
      </c>
      <c r="O11" s="490">
        <f>SUM(L11+M11+N11)</f>
        <v>2</v>
      </c>
      <c r="P11" s="493">
        <f t="shared" ref="P11:P13" si="2">SUM((O11/W11)*V11)/1000</f>
        <v>0.16</v>
      </c>
      <c r="Q11" s="493">
        <f>SUM(O11*X11)/1000</f>
        <v>0.08</v>
      </c>
      <c r="R11" s="495"/>
      <c r="S11" s="486"/>
      <c r="T11" s="495"/>
      <c r="U11" s="486"/>
      <c r="V11" s="486">
        <v>80</v>
      </c>
      <c r="W11" s="486">
        <v>1</v>
      </c>
      <c r="X11" s="486">
        <v>40</v>
      </c>
      <c r="Y11" s="509"/>
    </row>
    <row r="12" spans="1:25" s="470" customFormat="1" ht="29.25" customHeight="1" x14ac:dyDescent="0.35">
      <c r="A12" s="489">
        <v>3</v>
      </c>
      <c r="B12" s="490"/>
      <c r="C12" s="491" t="s">
        <v>182</v>
      </c>
      <c r="D12" s="491" t="s">
        <v>28</v>
      </c>
      <c r="E12" s="489">
        <v>0</v>
      </c>
      <c r="F12" s="489">
        <v>0</v>
      </c>
      <c r="G12" s="489">
        <v>0</v>
      </c>
      <c r="H12" s="489"/>
      <c r="I12" s="489">
        <v>4</v>
      </c>
      <c r="J12" s="508"/>
      <c r="K12" s="489">
        <f t="shared" si="1"/>
        <v>4</v>
      </c>
      <c r="L12" s="492">
        <f t="shared" si="0"/>
        <v>0</v>
      </c>
      <c r="M12" s="492">
        <f t="shared" si="0"/>
        <v>4</v>
      </c>
      <c r="N12" s="492">
        <f t="shared" si="0"/>
        <v>0</v>
      </c>
      <c r="O12" s="490">
        <f>SUM(L12+M12+N12)</f>
        <v>4</v>
      </c>
      <c r="P12" s="493">
        <f t="shared" si="2"/>
        <v>0.34399999999999997</v>
      </c>
      <c r="Q12" s="493">
        <f>SUM(O12*X12)/1000</f>
        <v>0.184</v>
      </c>
      <c r="R12" s="495"/>
      <c r="S12" s="486"/>
      <c r="T12" s="495"/>
      <c r="U12" s="486"/>
      <c r="V12" s="486">
        <v>86</v>
      </c>
      <c r="W12" s="486">
        <v>1</v>
      </c>
      <c r="X12" s="486">
        <v>46</v>
      </c>
      <c r="Y12" s="509"/>
    </row>
    <row r="13" spans="1:25" s="470" customFormat="1" ht="39" customHeight="1" x14ac:dyDescent="0.35">
      <c r="A13" s="489">
        <v>4</v>
      </c>
      <c r="B13" s="490" t="s">
        <v>183</v>
      </c>
      <c r="C13" s="491" t="s">
        <v>184</v>
      </c>
      <c r="D13" s="491" t="s">
        <v>28</v>
      </c>
      <c r="E13" s="489">
        <v>0</v>
      </c>
      <c r="F13" s="489">
        <v>0</v>
      </c>
      <c r="G13" s="489">
        <v>0</v>
      </c>
      <c r="H13" s="489"/>
      <c r="I13" s="489">
        <v>4</v>
      </c>
      <c r="J13" s="508"/>
      <c r="K13" s="489">
        <f t="shared" si="1"/>
        <v>4</v>
      </c>
      <c r="L13" s="492">
        <f t="shared" si="0"/>
        <v>0</v>
      </c>
      <c r="M13" s="492">
        <f t="shared" si="0"/>
        <v>4</v>
      </c>
      <c r="N13" s="492">
        <f t="shared" si="0"/>
        <v>0</v>
      </c>
      <c r="O13" s="490">
        <f>SUM(L13+M13+N13)</f>
        <v>4</v>
      </c>
      <c r="P13" s="493">
        <f t="shared" si="2"/>
        <v>0.32800000000000001</v>
      </c>
      <c r="Q13" s="493">
        <f>SUM(O13*X13)/1000</f>
        <v>0.16800000000000001</v>
      </c>
      <c r="R13" s="495"/>
      <c r="S13" s="486"/>
      <c r="T13" s="495"/>
      <c r="U13" s="486"/>
      <c r="V13" s="486">
        <v>82</v>
      </c>
      <c r="W13" s="486">
        <v>1</v>
      </c>
      <c r="X13" s="486">
        <v>42</v>
      </c>
      <c r="Y13" s="509"/>
    </row>
    <row r="14" spans="1:25" s="516" customFormat="1" ht="29.4" customHeight="1" x14ac:dyDescent="0.3">
      <c r="A14" s="510"/>
      <c r="B14" s="510"/>
      <c r="C14" s="511" t="s">
        <v>31</v>
      </c>
      <c r="D14" s="512"/>
      <c r="E14" s="512"/>
      <c r="F14" s="512"/>
      <c r="G14" s="512"/>
      <c r="H14" s="512"/>
      <c r="I14" s="512"/>
      <c r="J14" s="512"/>
      <c r="K14" s="512"/>
      <c r="L14" s="513"/>
      <c r="M14" s="513"/>
      <c r="N14" s="513"/>
      <c r="O14" s="513"/>
      <c r="P14" s="517">
        <f>SUM(P10:P13)</f>
        <v>1.1199999999999999</v>
      </c>
      <c r="Q14" s="517">
        <f>SUM(Q10:Q13)</f>
        <v>0.56000000000000005</v>
      </c>
      <c r="R14" s="514"/>
      <c r="S14" s="514"/>
      <c r="T14" s="515"/>
      <c r="U14" s="515"/>
      <c r="V14" s="515"/>
      <c r="W14" s="515"/>
      <c r="X14" s="515"/>
      <c r="Y14" s="514"/>
    </row>
  </sheetData>
  <mergeCells count="23">
    <mergeCell ref="E1:E3"/>
    <mergeCell ref="A1:A3"/>
    <mergeCell ref="B1:B3"/>
    <mergeCell ref="C1:C3"/>
    <mergeCell ref="D1:D3"/>
    <mergeCell ref="F1:F3"/>
    <mergeCell ref="G1:G3"/>
    <mergeCell ref="H1:K1"/>
    <mergeCell ref="L1:Q1"/>
    <mergeCell ref="R1:R3"/>
    <mergeCell ref="Y1:Y3"/>
    <mergeCell ref="H2:K2"/>
    <mergeCell ref="L2:O2"/>
    <mergeCell ref="P2:P3"/>
    <mergeCell ref="Q2:Q3"/>
    <mergeCell ref="T2:T3"/>
    <mergeCell ref="U2:U3"/>
    <mergeCell ref="S1:S3"/>
    <mergeCell ref="V2:V3"/>
    <mergeCell ref="W2:W3"/>
    <mergeCell ref="T1:U1"/>
    <mergeCell ref="V1:W1"/>
    <mergeCell ref="X1:X3"/>
  </mergeCells>
  <printOptions horizontalCentered="1"/>
  <pageMargins left="0.19685039370078741" right="0.19685039370078741" top="1.1811023622047245" bottom="0.19685039370078741" header="0.11811023622047245" footer="0.11811023622047245"/>
  <pageSetup paperSize="9" scale="55" firstPageNumber="3" orientation="landscape" useFirstPageNumber="1" r:id="rId1"/>
  <headerFooter alignWithMargins="0">
    <oddFooter>&amp;L&amp;A&amp;CСписък № 1 изл. ОБВВПИ - 2022&amp;R&amp;P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E258"/>
  <sheetViews>
    <sheetView view="pageBreakPreview" zoomScale="80" zoomScaleNormal="100" zoomScaleSheetLayoutView="80" zoomScalePageLayoutView="70" workbookViewId="0">
      <pane xSplit="7" ySplit="7" topLeftCell="AT8" activePane="bottomRight" state="frozen"/>
      <selection pane="topRight" activeCell="H1" sqref="H1"/>
      <selection pane="bottomLeft" activeCell="A8" sqref="A8"/>
      <selection pane="bottomRight" activeCell="C18" sqref="C18"/>
    </sheetView>
  </sheetViews>
  <sheetFormatPr defaultColWidth="8" defaultRowHeight="15.75" customHeight="1" x14ac:dyDescent="0.25"/>
  <cols>
    <col min="1" max="1" width="3.88671875" style="357" customWidth="1"/>
    <col min="2" max="2" width="25.33203125" style="358" customWidth="1"/>
    <col min="3" max="3" width="71.88671875" style="275" customWidth="1"/>
    <col min="4" max="7" width="10.6640625" style="358" customWidth="1"/>
    <col min="8" max="10" width="10.6640625" style="359" customWidth="1"/>
    <col min="11" max="11" width="12.6640625" style="360" customWidth="1"/>
    <col min="12" max="14" width="12.6640625" style="359" customWidth="1"/>
    <col min="15" max="15" width="14.6640625" style="359" customWidth="1"/>
    <col min="16" max="18" width="12.6640625" style="359" customWidth="1"/>
    <col min="19" max="19" width="14.6640625" style="359" customWidth="1"/>
    <col min="20" max="22" width="12.6640625" style="359" customWidth="1"/>
    <col min="23" max="23" width="14.6640625" style="359" customWidth="1"/>
    <col min="24" max="26" width="12.6640625" style="359" customWidth="1"/>
    <col min="27" max="27" width="14.6640625" style="359" customWidth="1"/>
    <col min="28" max="30" width="12.6640625" style="359" customWidth="1"/>
    <col min="31" max="31" width="14.6640625" style="359" customWidth="1"/>
    <col min="32" max="34" width="12.6640625" style="359" customWidth="1"/>
    <col min="35" max="35" width="14.6640625" style="359" customWidth="1"/>
    <col min="36" max="38" width="12.6640625" style="359" customWidth="1"/>
    <col min="39" max="39" width="14.6640625" style="359" customWidth="1"/>
    <col min="40" max="42" width="12.6640625" style="359" customWidth="1"/>
    <col min="43" max="43" width="14.109375" style="359" customWidth="1"/>
    <col min="44" max="44" width="12.6640625" style="359" customWidth="1"/>
    <col min="45" max="45" width="12.88671875" style="359" customWidth="1"/>
    <col min="46" max="46" width="12.6640625" style="359" customWidth="1"/>
    <col min="47" max="47" width="11.33203125" style="359" customWidth="1"/>
    <col min="48" max="48" width="11.6640625" style="361" customWidth="1"/>
    <col min="49" max="49" width="10.88671875" style="361" customWidth="1"/>
    <col min="50" max="50" width="8" style="358" customWidth="1"/>
    <col min="51" max="51" width="7.44140625" style="358" customWidth="1"/>
    <col min="52" max="52" width="8.33203125" style="358" customWidth="1"/>
    <col min="53" max="53" width="8" style="359" customWidth="1"/>
    <col min="54" max="54" width="8.33203125" style="362" customWidth="1"/>
    <col min="55" max="55" width="8.33203125" style="359" customWidth="1"/>
    <col min="56" max="56" width="7.88671875" style="363" customWidth="1"/>
    <col min="57" max="57" width="6" style="364" customWidth="1"/>
    <col min="58" max="256" width="8" style="275"/>
    <col min="257" max="257" width="3.33203125" style="275" bestFit="1" customWidth="1"/>
    <col min="258" max="258" width="25.33203125" style="275" customWidth="1"/>
    <col min="259" max="259" width="71.88671875" style="275" customWidth="1"/>
    <col min="260" max="266" width="10.6640625" style="275" customWidth="1"/>
    <col min="267" max="270" width="12.6640625" style="275" customWidth="1"/>
    <col min="271" max="271" width="14.6640625" style="275" customWidth="1"/>
    <col min="272" max="274" width="12.6640625" style="275" customWidth="1"/>
    <col min="275" max="275" width="14.6640625" style="275" customWidth="1"/>
    <col min="276" max="278" width="12.6640625" style="275" customWidth="1"/>
    <col min="279" max="279" width="14.6640625" style="275" customWidth="1"/>
    <col min="280" max="282" width="12.6640625" style="275" customWidth="1"/>
    <col min="283" max="283" width="14.6640625" style="275" customWidth="1"/>
    <col min="284" max="286" width="12.6640625" style="275" customWidth="1"/>
    <col min="287" max="287" width="14.6640625" style="275" customWidth="1"/>
    <col min="288" max="290" width="12.6640625" style="275" customWidth="1"/>
    <col min="291" max="291" width="14.6640625" style="275" customWidth="1"/>
    <col min="292" max="294" width="12.6640625" style="275" customWidth="1"/>
    <col min="295" max="295" width="14.6640625" style="275" customWidth="1"/>
    <col min="296" max="298" width="12.6640625" style="275" customWidth="1"/>
    <col min="299" max="299" width="14.109375" style="275" customWidth="1"/>
    <col min="300" max="300" width="12.6640625" style="275" customWidth="1"/>
    <col min="301" max="301" width="12.88671875" style="275" customWidth="1"/>
    <col min="302" max="302" width="12.6640625" style="275" customWidth="1"/>
    <col min="303" max="303" width="11.33203125" style="275" customWidth="1"/>
    <col min="304" max="304" width="11.6640625" style="275" customWidth="1"/>
    <col min="305" max="305" width="10.88671875" style="275" customWidth="1"/>
    <col min="306" max="306" width="8" style="275" customWidth="1"/>
    <col min="307" max="307" width="7.44140625" style="275" customWidth="1"/>
    <col min="308" max="308" width="8.33203125" style="275" customWidth="1"/>
    <col min="309" max="309" width="8" style="275" customWidth="1"/>
    <col min="310" max="311" width="8.33203125" style="275" customWidth="1"/>
    <col min="312" max="312" width="7.88671875" style="275" customWidth="1"/>
    <col min="313" max="313" width="6" style="275" customWidth="1"/>
    <col min="314" max="512" width="8" style="275"/>
    <col min="513" max="513" width="3.33203125" style="275" bestFit="1" customWidth="1"/>
    <col min="514" max="514" width="25.33203125" style="275" customWidth="1"/>
    <col min="515" max="515" width="71.88671875" style="275" customWidth="1"/>
    <col min="516" max="522" width="10.6640625" style="275" customWidth="1"/>
    <col min="523" max="526" width="12.6640625" style="275" customWidth="1"/>
    <col min="527" max="527" width="14.6640625" style="275" customWidth="1"/>
    <col min="528" max="530" width="12.6640625" style="275" customWidth="1"/>
    <col min="531" max="531" width="14.6640625" style="275" customWidth="1"/>
    <col min="532" max="534" width="12.6640625" style="275" customWidth="1"/>
    <col min="535" max="535" width="14.6640625" style="275" customWidth="1"/>
    <col min="536" max="538" width="12.6640625" style="275" customWidth="1"/>
    <col min="539" max="539" width="14.6640625" style="275" customWidth="1"/>
    <col min="540" max="542" width="12.6640625" style="275" customWidth="1"/>
    <col min="543" max="543" width="14.6640625" style="275" customWidth="1"/>
    <col min="544" max="546" width="12.6640625" style="275" customWidth="1"/>
    <col min="547" max="547" width="14.6640625" style="275" customWidth="1"/>
    <col min="548" max="550" width="12.6640625" style="275" customWidth="1"/>
    <col min="551" max="551" width="14.6640625" style="275" customWidth="1"/>
    <col min="552" max="554" width="12.6640625" style="275" customWidth="1"/>
    <col min="555" max="555" width="14.109375" style="275" customWidth="1"/>
    <col min="556" max="556" width="12.6640625" style="275" customWidth="1"/>
    <col min="557" max="557" width="12.88671875" style="275" customWidth="1"/>
    <col min="558" max="558" width="12.6640625" style="275" customWidth="1"/>
    <col min="559" max="559" width="11.33203125" style="275" customWidth="1"/>
    <col min="560" max="560" width="11.6640625" style="275" customWidth="1"/>
    <col min="561" max="561" width="10.88671875" style="275" customWidth="1"/>
    <col min="562" max="562" width="8" style="275" customWidth="1"/>
    <col min="563" max="563" width="7.44140625" style="275" customWidth="1"/>
    <col min="564" max="564" width="8.33203125" style="275" customWidth="1"/>
    <col min="565" max="565" width="8" style="275" customWidth="1"/>
    <col min="566" max="567" width="8.33203125" style="275" customWidth="1"/>
    <col min="568" max="568" width="7.88671875" style="275" customWidth="1"/>
    <col min="569" max="569" width="6" style="275" customWidth="1"/>
    <col min="570" max="768" width="8" style="275"/>
    <col min="769" max="769" width="3.33203125" style="275" bestFit="1" customWidth="1"/>
    <col min="770" max="770" width="25.33203125" style="275" customWidth="1"/>
    <col min="771" max="771" width="71.88671875" style="275" customWidth="1"/>
    <col min="772" max="778" width="10.6640625" style="275" customWidth="1"/>
    <col min="779" max="782" width="12.6640625" style="275" customWidth="1"/>
    <col min="783" max="783" width="14.6640625" style="275" customWidth="1"/>
    <col min="784" max="786" width="12.6640625" style="275" customWidth="1"/>
    <col min="787" max="787" width="14.6640625" style="275" customWidth="1"/>
    <col min="788" max="790" width="12.6640625" style="275" customWidth="1"/>
    <col min="791" max="791" width="14.6640625" style="275" customWidth="1"/>
    <col min="792" max="794" width="12.6640625" style="275" customWidth="1"/>
    <col min="795" max="795" width="14.6640625" style="275" customWidth="1"/>
    <col min="796" max="798" width="12.6640625" style="275" customWidth="1"/>
    <col min="799" max="799" width="14.6640625" style="275" customWidth="1"/>
    <col min="800" max="802" width="12.6640625" style="275" customWidth="1"/>
    <col min="803" max="803" width="14.6640625" style="275" customWidth="1"/>
    <col min="804" max="806" width="12.6640625" style="275" customWidth="1"/>
    <col min="807" max="807" width="14.6640625" style="275" customWidth="1"/>
    <col min="808" max="810" width="12.6640625" style="275" customWidth="1"/>
    <col min="811" max="811" width="14.109375" style="275" customWidth="1"/>
    <col min="812" max="812" width="12.6640625" style="275" customWidth="1"/>
    <col min="813" max="813" width="12.88671875" style="275" customWidth="1"/>
    <col min="814" max="814" width="12.6640625" style="275" customWidth="1"/>
    <col min="815" max="815" width="11.33203125" style="275" customWidth="1"/>
    <col min="816" max="816" width="11.6640625" style="275" customWidth="1"/>
    <col min="817" max="817" width="10.88671875" style="275" customWidth="1"/>
    <col min="818" max="818" width="8" style="275" customWidth="1"/>
    <col min="819" max="819" width="7.44140625" style="275" customWidth="1"/>
    <col min="820" max="820" width="8.33203125" style="275" customWidth="1"/>
    <col min="821" max="821" width="8" style="275" customWidth="1"/>
    <col min="822" max="823" width="8.33203125" style="275" customWidth="1"/>
    <col min="824" max="824" width="7.88671875" style="275" customWidth="1"/>
    <col min="825" max="825" width="6" style="275" customWidth="1"/>
    <col min="826" max="1024" width="8" style="275"/>
    <col min="1025" max="1025" width="3.33203125" style="275" bestFit="1" customWidth="1"/>
    <col min="1026" max="1026" width="25.33203125" style="275" customWidth="1"/>
    <col min="1027" max="1027" width="71.88671875" style="275" customWidth="1"/>
    <col min="1028" max="1034" width="10.6640625" style="275" customWidth="1"/>
    <col min="1035" max="1038" width="12.6640625" style="275" customWidth="1"/>
    <col min="1039" max="1039" width="14.6640625" style="275" customWidth="1"/>
    <col min="1040" max="1042" width="12.6640625" style="275" customWidth="1"/>
    <col min="1043" max="1043" width="14.6640625" style="275" customWidth="1"/>
    <col min="1044" max="1046" width="12.6640625" style="275" customWidth="1"/>
    <col min="1047" max="1047" width="14.6640625" style="275" customWidth="1"/>
    <col min="1048" max="1050" width="12.6640625" style="275" customWidth="1"/>
    <col min="1051" max="1051" width="14.6640625" style="275" customWidth="1"/>
    <col min="1052" max="1054" width="12.6640625" style="275" customWidth="1"/>
    <col min="1055" max="1055" width="14.6640625" style="275" customWidth="1"/>
    <col min="1056" max="1058" width="12.6640625" style="275" customWidth="1"/>
    <col min="1059" max="1059" width="14.6640625" style="275" customWidth="1"/>
    <col min="1060" max="1062" width="12.6640625" style="275" customWidth="1"/>
    <col min="1063" max="1063" width="14.6640625" style="275" customWidth="1"/>
    <col min="1064" max="1066" width="12.6640625" style="275" customWidth="1"/>
    <col min="1067" max="1067" width="14.109375" style="275" customWidth="1"/>
    <col min="1068" max="1068" width="12.6640625" style="275" customWidth="1"/>
    <col min="1069" max="1069" width="12.88671875" style="275" customWidth="1"/>
    <col min="1070" max="1070" width="12.6640625" style="275" customWidth="1"/>
    <col min="1071" max="1071" width="11.33203125" style="275" customWidth="1"/>
    <col min="1072" max="1072" width="11.6640625" style="275" customWidth="1"/>
    <col min="1073" max="1073" width="10.88671875" style="275" customWidth="1"/>
    <col min="1074" max="1074" width="8" style="275" customWidth="1"/>
    <col min="1075" max="1075" width="7.44140625" style="275" customWidth="1"/>
    <col min="1076" max="1076" width="8.33203125" style="275" customWidth="1"/>
    <col min="1077" max="1077" width="8" style="275" customWidth="1"/>
    <col min="1078" max="1079" width="8.33203125" style="275" customWidth="1"/>
    <col min="1080" max="1080" width="7.88671875" style="275" customWidth="1"/>
    <col min="1081" max="1081" width="6" style="275" customWidth="1"/>
    <col min="1082" max="1280" width="8" style="275"/>
    <col min="1281" max="1281" width="3.33203125" style="275" bestFit="1" customWidth="1"/>
    <col min="1282" max="1282" width="25.33203125" style="275" customWidth="1"/>
    <col min="1283" max="1283" width="71.88671875" style="275" customWidth="1"/>
    <col min="1284" max="1290" width="10.6640625" style="275" customWidth="1"/>
    <col min="1291" max="1294" width="12.6640625" style="275" customWidth="1"/>
    <col min="1295" max="1295" width="14.6640625" style="275" customWidth="1"/>
    <col min="1296" max="1298" width="12.6640625" style="275" customWidth="1"/>
    <col min="1299" max="1299" width="14.6640625" style="275" customWidth="1"/>
    <col min="1300" max="1302" width="12.6640625" style="275" customWidth="1"/>
    <col min="1303" max="1303" width="14.6640625" style="275" customWidth="1"/>
    <col min="1304" max="1306" width="12.6640625" style="275" customWidth="1"/>
    <col min="1307" max="1307" width="14.6640625" style="275" customWidth="1"/>
    <col min="1308" max="1310" width="12.6640625" style="275" customWidth="1"/>
    <col min="1311" max="1311" width="14.6640625" style="275" customWidth="1"/>
    <col min="1312" max="1314" width="12.6640625" style="275" customWidth="1"/>
    <col min="1315" max="1315" width="14.6640625" style="275" customWidth="1"/>
    <col min="1316" max="1318" width="12.6640625" style="275" customWidth="1"/>
    <col min="1319" max="1319" width="14.6640625" style="275" customWidth="1"/>
    <col min="1320" max="1322" width="12.6640625" style="275" customWidth="1"/>
    <col min="1323" max="1323" width="14.109375" style="275" customWidth="1"/>
    <col min="1324" max="1324" width="12.6640625" style="275" customWidth="1"/>
    <col min="1325" max="1325" width="12.88671875" style="275" customWidth="1"/>
    <col min="1326" max="1326" width="12.6640625" style="275" customWidth="1"/>
    <col min="1327" max="1327" width="11.33203125" style="275" customWidth="1"/>
    <col min="1328" max="1328" width="11.6640625" style="275" customWidth="1"/>
    <col min="1329" max="1329" width="10.88671875" style="275" customWidth="1"/>
    <col min="1330" max="1330" width="8" style="275" customWidth="1"/>
    <col min="1331" max="1331" width="7.44140625" style="275" customWidth="1"/>
    <col min="1332" max="1332" width="8.33203125" style="275" customWidth="1"/>
    <col min="1333" max="1333" width="8" style="275" customWidth="1"/>
    <col min="1334" max="1335" width="8.33203125" style="275" customWidth="1"/>
    <col min="1336" max="1336" width="7.88671875" style="275" customWidth="1"/>
    <col min="1337" max="1337" width="6" style="275" customWidth="1"/>
    <col min="1338" max="1536" width="8" style="275"/>
    <col min="1537" max="1537" width="3.33203125" style="275" bestFit="1" customWidth="1"/>
    <col min="1538" max="1538" width="25.33203125" style="275" customWidth="1"/>
    <col min="1539" max="1539" width="71.88671875" style="275" customWidth="1"/>
    <col min="1540" max="1546" width="10.6640625" style="275" customWidth="1"/>
    <col min="1547" max="1550" width="12.6640625" style="275" customWidth="1"/>
    <col min="1551" max="1551" width="14.6640625" style="275" customWidth="1"/>
    <col min="1552" max="1554" width="12.6640625" style="275" customWidth="1"/>
    <col min="1555" max="1555" width="14.6640625" style="275" customWidth="1"/>
    <col min="1556" max="1558" width="12.6640625" style="275" customWidth="1"/>
    <col min="1559" max="1559" width="14.6640625" style="275" customWidth="1"/>
    <col min="1560" max="1562" width="12.6640625" style="275" customWidth="1"/>
    <col min="1563" max="1563" width="14.6640625" style="275" customWidth="1"/>
    <col min="1564" max="1566" width="12.6640625" style="275" customWidth="1"/>
    <col min="1567" max="1567" width="14.6640625" style="275" customWidth="1"/>
    <col min="1568" max="1570" width="12.6640625" style="275" customWidth="1"/>
    <col min="1571" max="1571" width="14.6640625" style="275" customWidth="1"/>
    <col min="1572" max="1574" width="12.6640625" style="275" customWidth="1"/>
    <col min="1575" max="1575" width="14.6640625" style="275" customWidth="1"/>
    <col min="1576" max="1578" width="12.6640625" style="275" customWidth="1"/>
    <col min="1579" max="1579" width="14.109375" style="275" customWidth="1"/>
    <col min="1580" max="1580" width="12.6640625" style="275" customWidth="1"/>
    <col min="1581" max="1581" width="12.88671875" style="275" customWidth="1"/>
    <col min="1582" max="1582" width="12.6640625" style="275" customWidth="1"/>
    <col min="1583" max="1583" width="11.33203125" style="275" customWidth="1"/>
    <col min="1584" max="1584" width="11.6640625" style="275" customWidth="1"/>
    <col min="1585" max="1585" width="10.88671875" style="275" customWidth="1"/>
    <col min="1586" max="1586" width="8" style="275" customWidth="1"/>
    <col min="1587" max="1587" width="7.44140625" style="275" customWidth="1"/>
    <col min="1588" max="1588" width="8.33203125" style="275" customWidth="1"/>
    <col min="1589" max="1589" width="8" style="275" customWidth="1"/>
    <col min="1590" max="1591" width="8.33203125" style="275" customWidth="1"/>
    <col min="1592" max="1592" width="7.88671875" style="275" customWidth="1"/>
    <col min="1593" max="1593" width="6" style="275" customWidth="1"/>
    <col min="1594" max="1792" width="8" style="275"/>
    <col min="1793" max="1793" width="3.33203125" style="275" bestFit="1" customWidth="1"/>
    <col min="1794" max="1794" width="25.33203125" style="275" customWidth="1"/>
    <col min="1795" max="1795" width="71.88671875" style="275" customWidth="1"/>
    <col min="1796" max="1802" width="10.6640625" style="275" customWidth="1"/>
    <col min="1803" max="1806" width="12.6640625" style="275" customWidth="1"/>
    <col min="1807" max="1807" width="14.6640625" style="275" customWidth="1"/>
    <col min="1808" max="1810" width="12.6640625" style="275" customWidth="1"/>
    <col min="1811" max="1811" width="14.6640625" style="275" customWidth="1"/>
    <col min="1812" max="1814" width="12.6640625" style="275" customWidth="1"/>
    <col min="1815" max="1815" width="14.6640625" style="275" customWidth="1"/>
    <col min="1816" max="1818" width="12.6640625" style="275" customWidth="1"/>
    <col min="1819" max="1819" width="14.6640625" style="275" customWidth="1"/>
    <col min="1820" max="1822" width="12.6640625" style="275" customWidth="1"/>
    <col min="1823" max="1823" width="14.6640625" style="275" customWidth="1"/>
    <col min="1824" max="1826" width="12.6640625" style="275" customWidth="1"/>
    <col min="1827" max="1827" width="14.6640625" style="275" customWidth="1"/>
    <col min="1828" max="1830" width="12.6640625" style="275" customWidth="1"/>
    <col min="1831" max="1831" width="14.6640625" style="275" customWidth="1"/>
    <col min="1832" max="1834" width="12.6640625" style="275" customWidth="1"/>
    <col min="1835" max="1835" width="14.109375" style="275" customWidth="1"/>
    <col min="1836" max="1836" width="12.6640625" style="275" customWidth="1"/>
    <col min="1837" max="1837" width="12.88671875" style="275" customWidth="1"/>
    <col min="1838" max="1838" width="12.6640625" style="275" customWidth="1"/>
    <col min="1839" max="1839" width="11.33203125" style="275" customWidth="1"/>
    <col min="1840" max="1840" width="11.6640625" style="275" customWidth="1"/>
    <col min="1841" max="1841" width="10.88671875" style="275" customWidth="1"/>
    <col min="1842" max="1842" width="8" style="275" customWidth="1"/>
    <col min="1843" max="1843" width="7.44140625" style="275" customWidth="1"/>
    <col min="1844" max="1844" width="8.33203125" style="275" customWidth="1"/>
    <col min="1845" max="1845" width="8" style="275" customWidth="1"/>
    <col min="1846" max="1847" width="8.33203125" style="275" customWidth="1"/>
    <col min="1848" max="1848" width="7.88671875" style="275" customWidth="1"/>
    <col min="1849" max="1849" width="6" style="275" customWidth="1"/>
    <col min="1850" max="2048" width="8" style="275"/>
    <col min="2049" max="2049" width="3.33203125" style="275" bestFit="1" customWidth="1"/>
    <col min="2050" max="2050" width="25.33203125" style="275" customWidth="1"/>
    <col min="2051" max="2051" width="71.88671875" style="275" customWidth="1"/>
    <col min="2052" max="2058" width="10.6640625" style="275" customWidth="1"/>
    <col min="2059" max="2062" width="12.6640625" style="275" customWidth="1"/>
    <col min="2063" max="2063" width="14.6640625" style="275" customWidth="1"/>
    <col min="2064" max="2066" width="12.6640625" style="275" customWidth="1"/>
    <col min="2067" max="2067" width="14.6640625" style="275" customWidth="1"/>
    <col min="2068" max="2070" width="12.6640625" style="275" customWidth="1"/>
    <col min="2071" max="2071" width="14.6640625" style="275" customWidth="1"/>
    <col min="2072" max="2074" width="12.6640625" style="275" customWidth="1"/>
    <col min="2075" max="2075" width="14.6640625" style="275" customWidth="1"/>
    <col min="2076" max="2078" width="12.6640625" style="275" customWidth="1"/>
    <col min="2079" max="2079" width="14.6640625" style="275" customWidth="1"/>
    <col min="2080" max="2082" width="12.6640625" style="275" customWidth="1"/>
    <col min="2083" max="2083" width="14.6640625" style="275" customWidth="1"/>
    <col min="2084" max="2086" width="12.6640625" style="275" customWidth="1"/>
    <col min="2087" max="2087" width="14.6640625" style="275" customWidth="1"/>
    <col min="2088" max="2090" width="12.6640625" style="275" customWidth="1"/>
    <col min="2091" max="2091" width="14.109375" style="275" customWidth="1"/>
    <col min="2092" max="2092" width="12.6640625" style="275" customWidth="1"/>
    <col min="2093" max="2093" width="12.88671875" style="275" customWidth="1"/>
    <col min="2094" max="2094" width="12.6640625" style="275" customWidth="1"/>
    <col min="2095" max="2095" width="11.33203125" style="275" customWidth="1"/>
    <col min="2096" max="2096" width="11.6640625" style="275" customWidth="1"/>
    <col min="2097" max="2097" width="10.88671875" style="275" customWidth="1"/>
    <col min="2098" max="2098" width="8" style="275" customWidth="1"/>
    <col min="2099" max="2099" width="7.44140625" style="275" customWidth="1"/>
    <col min="2100" max="2100" width="8.33203125" style="275" customWidth="1"/>
    <col min="2101" max="2101" width="8" style="275" customWidth="1"/>
    <col min="2102" max="2103" width="8.33203125" style="275" customWidth="1"/>
    <col min="2104" max="2104" width="7.88671875" style="275" customWidth="1"/>
    <col min="2105" max="2105" width="6" style="275" customWidth="1"/>
    <col min="2106" max="2304" width="8" style="275"/>
    <col min="2305" max="2305" width="3.33203125" style="275" bestFit="1" customWidth="1"/>
    <col min="2306" max="2306" width="25.33203125" style="275" customWidth="1"/>
    <col min="2307" max="2307" width="71.88671875" style="275" customWidth="1"/>
    <col min="2308" max="2314" width="10.6640625" style="275" customWidth="1"/>
    <col min="2315" max="2318" width="12.6640625" style="275" customWidth="1"/>
    <col min="2319" max="2319" width="14.6640625" style="275" customWidth="1"/>
    <col min="2320" max="2322" width="12.6640625" style="275" customWidth="1"/>
    <col min="2323" max="2323" width="14.6640625" style="275" customWidth="1"/>
    <col min="2324" max="2326" width="12.6640625" style="275" customWidth="1"/>
    <col min="2327" max="2327" width="14.6640625" style="275" customWidth="1"/>
    <col min="2328" max="2330" width="12.6640625" style="275" customWidth="1"/>
    <col min="2331" max="2331" width="14.6640625" style="275" customWidth="1"/>
    <col min="2332" max="2334" width="12.6640625" style="275" customWidth="1"/>
    <col min="2335" max="2335" width="14.6640625" style="275" customWidth="1"/>
    <col min="2336" max="2338" width="12.6640625" style="275" customWidth="1"/>
    <col min="2339" max="2339" width="14.6640625" style="275" customWidth="1"/>
    <col min="2340" max="2342" width="12.6640625" style="275" customWidth="1"/>
    <col min="2343" max="2343" width="14.6640625" style="275" customWidth="1"/>
    <col min="2344" max="2346" width="12.6640625" style="275" customWidth="1"/>
    <col min="2347" max="2347" width="14.109375" style="275" customWidth="1"/>
    <col min="2348" max="2348" width="12.6640625" style="275" customWidth="1"/>
    <col min="2349" max="2349" width="12.88671875" style="275" customWidth="1"/>
    <col min="2350" max="2350" width="12.6640625" style="275" customWidth="1"/>
    <col min="2351" max="2351" width="11.33203125" style="275" customWidth="1"/>
    <col min="2352" max="2352" width="11.6640625" style="275" customWidth="1"/>
    <col min="2353" max="2353" width="10.88671875" style="275" customWidth="1"/>
    <col min="2354" max="2354" width="8" style="275" customWidth="1"/>
    <col min="2355" max="2355" width="7.44140625" style="275" customWidth="1"/>
    <col min="2356" max="2356" width="8.33203125" style="275" customWidth="1"/>
    <col min="2357" max="2357" width="8" style="275" customWidth="1"/>
    <col min="2358" max="2359" width="8.33203125" style="275" customWidth="1"/>
    <col min="2360" max="2360" width="7.88671875" style="275" customWidth="1"/>
    <col min="2361" max="2361" width="6" style="275" customWidth="1"/>
    <col min="2362" max="2560" width="8" style="275"/>
    <col min="2561" max="2561" width="3.33203125" style="275" bestFit="1" customWidth="1"/>
    <col min="2562" max="2562" width="25.33203125" style="275" customWidth="1"/>
    <col min="2563" max="2563" width="71.88671875" style="275" customWidth="1"/>
    <col min="2564" max="2570" width="10.6640625" style="275" customWidth="1"/>
    <col min="2571" max="2574" width="12.6640625" style="275" customWidth="1"/>
    <col min="2575" max="2575" width="14.6640625" style="275" customWidth="1"/>
    <col min="2576" max="2578" width="12.6640625" style="275" customWidth="1"/>
    <col min="2579" max="2579" width="14.6640625" style="275" customWidth="1"/>
    <col min="2580" max="2582" width="12.6640625" style="275" customWidth="1"/>
    <col min="2583" max="2583" width="14.6640625" style="275" customWidth="1"/>
    <col min="2584" max="2586" width="12.6640625" style="275" customWidth="1"/>
    <col min="2587" max="2587" width="14.6640625" style="275" customWidth="1"/>
    <col min="2588" max="2590" width="12.6640625" style="275" customWidth="1"/>
    <col min="2591" max="2591" width="14.6640625" style="275" customWidth="1"/>
    <col min="2592" max="2594" width="12.6640625" style="275" customWidth="1"/>
    <col min="2595" max="2595" width="14.6640625" style="275" customWidth="1"/>
    <col min="2596" max="2598" width="12.6640625" style="275" customWidth="1"/>
    <col min="2599" max="2599" width="14.6640625" style="275" customWidth="1"/>
    <col min="2600" max="2602" width="12.6640625" style="275" customWidth="1"/>
    <col min="2603" max="2603" width="14.109375" style="275" customWidth="1"/>
    <col min="2604" max="2604" width="12.6640625" style="275" customWidth="1"/>
    <col min="2605" max="2605" width="12.88671875" style="275" customWidth="1"/>
    <col min="2606" max="2606" width="12.6640625" style="275" customWidth="1"/>
    <col min="2607" max="2607" width="11.33203125" style="275" customWidth="1"/>
    <col min="2608" max="2608" width="11.6640625" style="275" customWidth="1"/>
    <col min="2609" max="2609" width="10.88671875" style="275" customWidth="1"/>
    <col min="2610" max="2610" width="8" style="275" customWidth="1"/>
    <col min="2611" max="2611" width="7.44140625" style="275" customWidth="1"/>
    <col min="2612" max="2612" width="8.33203125" style="275" customWidth="1"/>
    <col min="2613" max="2613" width="8" style="275" customWidth="1"/>
    <col min="2614" max="2615" width="8.33203125" style="275" customWidth="1"/>
    <col min="2616" max="2616" width="7.88671875" style="275" customWidth="1"/>
    <col min="2617" max="2617" width="6" style="275" customWidth="1"/>
    <col min="2618" max="2816" width="8" style="275"/>
    <col min="2817" max="2817" width="3.33203125" style="275" bestFit="1" customWidth="1"/>
    <col min="2818" max="2818" width="25.33203125" style="275" customWidth="1"/>
    <col min="2819" max="2819" width="71.88671875" style="275" customWidth="1"/>
    <col min="2820" max="2826" width="10.6640625" style="275" customWidth="1"/>
    <col min="2827" max="2830" width="12.6640625" style="275" customWidth="1"/>
    <col min="2831" max="2831" width="14.6640625" style="275" customWidth="1"/>
    <col min="2832" max="2834" width="12.6640625" style="275" customWidth="1"/>
    <col min="2835" max="2835" width="14.6640625" style="275" customWidth="1"/>
    <col min="2836" max="2838" width="12.6640625" style="275" customWidth="1"/>
    <col min="2839" max="2839" width="14.6640625" style="275" customWidth="1"/>
    <col min="2840" max="2842" width="12.6640625" style="275" customWidth="1"/>
    <col min="2843" max="2843" width="14.6640625" style="275" customWidth="1"/>
    <col min="2844" max="2846" width="12.6640625" style="275" customWidth="1"/>
    <col min="2847" max="2847" width="14.6640625" style="275" customWidth="1"/>
    <col min="2848" max="2850" width="12.6640625" style="275" customWidth="1"/>
    <col min="2851" max="2851" width="14.6640625" style="275" customWidth="1"/>
    <col min="2852" max="2854" width="12.6640625" style="275" customWidth="1"/>
    <col min="2855" max="2855" width="14.6640625" style="275" customWidth="1"/>
    <col min="2856" max="2858" width="12.6640625" style="275" customWidth="1"/>
    <col min="2859" max="2859" width="14.109375" style="275" customWidth="1"/>
    <col min="2860" max="2860" width="12.6640625" style="275" customWidth="1"/>
    <col min="2861" max="2861" width="12.88671875" style="275" customWidth="1"/>
    <col min="2862" max="2862" width="12.6640625" style="275" customWidth="1"/>
    <col min="2863" max="2863" width="11.33203125" style="275" customWidth="1"/>
    <col min="2864" max="2864" width="11.6640625" style="275" customWidth="1"/>
    <col min="2865" max="2865" width="10.88671875" style="275" customWidth="1"/>
    <col min="2866" max="2866" width="8" style="275" customWidth="1"/>
    <col min="2867" max="2867" width="7.44140625" style="275" customWidth="1"/>
    <col min="2868" max="2868" width="8.33203125" style="275" customWidth="1"/>
    <col min="2869" max="2869" width="8" style="275" customWidth="1"/>
    <col min="2870" max="2871" width="8.33203125" style="275" customWidth="1"/>
    <col min="2872" max="2872" width="7.88671875" style="275" customWidth="1"/>
    <col min="2873" max="2873" width="6" style="275" customWidth="1"/>
    <col min="2874" max="3072" width="8" style="275"/>
    <col min="3073" max="3073" width="3.33203125" style="275" bestFit="1" customWidth="1"/>
    <col min="3074" max="3074" width="25.33203125" style="275" customWidth="1"/>
    <col min="3075" max="3075" width="71.88671875" style="275" customWidth="1"/>
    <col min="3076" max="3082" width="10.6640625" style="275" customWidth="1"/>
    <col min="3083" max="3086" width="12.6640625" style="275" customWidth="1"/>
    <col min="3087" max="3087" width="14.6640625" style="275" customWidth="1"/>
    <col min="3088" max="3090" width="12.6640625" style="275" customWidth="1"/>
    <col min="3091" max="3091" width="14.6640625" style="275" customWidth="1"/>
    <col min="3092" max="3094" width="12.6640625" style="275" customWidth="1"/>
    <col min="3095" max="3095" width="14.6640625" style="275" customWidth="1"/>
    <col min="3096" max="3098" width="12.6640625" style="275" customWidth="1"/>
    <col min="3099" max="3099" width="14.6640625" style="275" customWidth="1"/>
    <col min="3100" max="3102" width="12.6640625" style="275" customWidth="1"/>
    <col min="3103" max="3103" width="14.6640625" style="275" customWidth="1"/>
    <col min="3104" max="3106" width="12.6640625" style="275" customWidth="1"/>
    <col min="3107" max="3107" width="14.6640625" style="275" customWidth="1"/>
    <col min="3108" max="3110" width="12.6640625" style="275" customWidth="1"/>
    <col min="3111" max="3111" width="14.6640625" style="275" customWidth="1"/>
    <col min="3112" max="3114" width="12.6640625" style="275" customWidth="1"/>
    <col min="3115" max="3115" width="14.109375" style="275" customWidth="1"/>
    <col min="3116" max="3116" width="12.6640625" style="275" customWidth="1"/>
    <col min="3117" max="3117" width="12.88671875" style="275" customWidth="1"/>
    <col min="3118" max="3118" width="12.6640625" style="275" customWidth="1"/>
    <col min="3119" max="3119" width="11.33203125" style="275" customWidth="1"/>
    <col min="3120" max="3120" width="11.6640625" style="275" customWidth="1"/>
    <col min="3121" max="3121" width="10.88671875" style="275" customWidth="1"/>
    <col min="3122" max="3122" width="8" style="275" customWidth="1"/>
    <col min="3123" max="3123" width="7.44140625" style="275" customWidth="1"/>
    <col min="3124" max="3124" width="8.33203125" style="275" customWidth="1"/>
    <col min="3125" max="3125" width="8" style="275" customWidth="1"/>
    <col min="3126" max="3127" width="8.33203125" style="275" customWidth="1"/>
    <col min="3128" max="3128" width="7.88671875" style="275" customWidth="1"/>
    <col min="3129" max="3129" width="6" style="275" customWidth="1"/>
    <col min="3130" max="3328" width="8" style="275"/>
    <col min="3329" max="3329" width="3.33203125" style="275" bestFit="1" customWidth="1"/>
    <col min="3330" max="3330" width="25.33203125" style="275" customWidth="1"/>
    <col min="3331" max="3331" width="71.88671875" style="275" customWidth="1"/>
    <col min="3332" max="3338" width="10.6640625" style="275" customWidth="1"/>
    <col min="3339" max="3342" width="12.6640625" style="275" customWidth="1"/>
    <col min="3343" max="3343" width="14.6640625" style="275" customWidth="1"/>
    <col min="3344" max="3346" width="12.6640625" style="275" customWidth="1"/>
    <col min="3347" max="3347" width="14.6640625" style="275" customWidth="1"/>
    <col min="3348" max="3350" width="12.6640625" style="275" customWidth="1"/>
    <col min="3351" max="3351" width="14.6640625" style="275" customWidth="1"/>
    <col min="3352" max="3354" width="12.6640625" style="275" customWidth="1"/>
    <col min="3355" max="3355" width="14.6640625" style="275" customWidth="1"/>
    <col min="3356" max="3358" width="12.6640625" style="275" customWidth="1"/>
    <col min="3359" max="3359" width="14.6640625" style="275" customWidth="1"/>
    <col min="3360" max="3362" width="12.6640625" style="275" customWidth="1"/>
    <col min="3363" max="3363" width="14.6640625" style="275" customWidth="1"/>
    <col min="3364" max="3366" width="12.6640625" style="275" customWidth="1"/>
    <col min="3367" max="3367" width="14.6640625" style="275" customWidth="1"/>
    <col min="3368" max="3370" width="12.6640625" style="275" customWidth="1"/>
    <col min="3371" max="3371" width="14.109375" style="275" customWidth="1"/>
    <col min="3372" max="3372" width="12.6640625" style="275" customWidth="1"/>
    <col min="3373" max="3373" width="12.88671875" style="275" customWidth="1"/>
    <col min="3374" max="3374" width="12.6640625" style="275" customWidth="1"/>
    <col min="3375" max="3375" width="11.33203125" style="275" customWidth="1"/>
    <col min="3376" max="3376" width="11.6640625" style="275" customWidth="1"/>
    <col min="3377" max="3377" width="10.88671875" style="275" customWidth="1"/>
    <col min="3378" max="3378" width="8" style="275" customWidth="1"/>
    <col min="3379" max="3379" width="7.44140625" style="275" customWidth="1"/>
    <col min="3380" max="3380" width="8.33203125" style="275" customWidth="1"/>
    <col min="3381" max="3381" width="8" style="275" customWidth="1"/>
    <col min="3382" max="3383" width="8.33203125" style="275" customWidth="1"/>
    <col min="3384" max="3384" width="7.88671875" style="275" customWidth="1"/>
    <col min="3385" max="3385" width="6" style="275" customWidth="1"/>
    <col min="3386" max="3584" width="8" style="275"/>
    <col min="3585" max="3585" width="3.33203125" style="275" bestFit="1" customWidth="1"/>
    <col min="3586" max="3586" width="25.33203125" style="275" customWidth="1"/>
    <col min="3587" max="3587" width="71.88671875" style="275" customWidth="1"/>
    <col min="3588" max="3594" width="10.6640625" style="275" customWidth="1"/>
    <col min="3595" max="3598" width="12.6640625" style="275" customWidth="1"/>
    <col min="3599" max="3599" width="14.6640625" style="275" customWidth="1"/>
    <col min="3600" max="3602" width="12.6640625" style="275" customWidth="1"/>
    <col min="3603" max="3603" width="14.6640625" style="275" customWidth="1"/>
    <col min="3604" max="3606" width="12.6640625" style="275" customWidth="1"/>
    <col min="3607" max="3607" width="14.6640625" style="275" customWidth="1"/>
    <col min="3608" max="3610" width="12.6640625" style="275" customWidth="1"/>
    <col min="3611" max="3611" width="14.6640625" style="275" customWidth="1"/>
    <col min="3612" max="3614" width="12.6640625" style="275" customWidth="1"/>
    <col min="3615" max="3615" width="14.6640625" style="275" customWidth="1"/>
    <col min="3616" max="3618" width="12.6640625" style="275" customWidth="1"/>
    <col min="3619" max="3619" width="14.6640625" style="275" customWidth="1"/>
    <col min="3620" max="3622" width="12.6640625" style="275" customWidth="1"/>
    <col min="3623" max="3623" width="14.6640625" style="275" customWidth="1"/>
    <col min="3624" max="3626" width="12.6640625" style="275" customWidth="1"/>
    <col min="3627" max="3627" width="14.109375" style="275" customWidth="1"/>
    <col min="3628" max="3628" width="12.6640625" style="275" customWidth="1"/>
    <col min="3629" max="3629" width="12.88671875" style="275" customWidth="1"/>
    <col min="3630" max="3630" width="12.6640625" style="275" customWidth="1"/>
    <col min="3631" max="3631" width="11.33203125" style="275" customWidth="1"/>
    <col min="3632" max="3632" width="11.6640625" style="275" customWidth="1"/>
    <col min="3633" max="3633" width="10.88671875" style="275" customWidth="1"/>
    <col min="3634" max="3634" width="8" style="275" customWidth="1"/>
    <col min="3635" max="3635" width="7.44140625" style="275" customWidth="1"/>
    <col min="3636" max="3636" width="8.33203125" style="275" customWidth="1"/>
    <col min="3637" max="3637" width="8" style="275" customWidth="1"/>
    <col min="3638" max="3639" width="8.33203125" style="275" customWidth="1"/>
    <col min="3640" max="3640" width="7.88671875" style="275" customWidth="1"/>
    <col min="3641" max="3641" width="6" style="275" customWidth="1"/>
    <col min="3642" max="3840" width="8" style="275"/>
    <col min="3841" max="3841" width="3.33203125" style="275" bestFit="1" customWidth="1"/>
    <col min="3842" max="3842" width="25.33203125" style="275" customWidth="1"/>
    <col min="3843" max="3843" width="71.88671875" style="275" customWidth="1"/>
    <col min="3844" max="3850" width="10.6640625" style="275" customWidth="1"/>
    <col min="3851" max="3854" width="12.6640625" style="275" customWidth="1"/>
    <col min="3855" max="3855" width="14.6640625" style="275" customWidth="1"/>
    <col min="3856" max="3858" width="12.6640625" style="275" customWidth="1"/>
    <col min="3859" max="3859" width="14.6640625" style="275" customWidth="1"/>
    <col min="3860" max="3862" width="12.6640625" style="275" customWidth="1"/>
    <col min="3863" max="3863" width="14.6640625" style="275" customWidth="1"/>
    <col min="3864" max="3866" width="12.6640625" style="275" customWidth="1"/>
    <col min="3867" max="3867" width="14.6640625" style="275" customWidth="1"/>
    <col min="3868" max="3870" width="12.6640625" style="275" customWidth="1"/>
    <col min="3871" max="3871" width="14.6640625" style="275" customWidth="1"/>
    <col min="3872" max="3874" width="12.6640625" style="275" customWidth="1"/>
    <col min="3875" max="3875" width="14.6640625" style="275" customWidth="1"/>
    <col min="3876" max="3878" width="12.6640625" style="275" customWidth="1"/>
    <col min="3879" max="3879" width="14.6640625" style="275" customWidth="1"/>
    <col min="3880" max="3882" width="12.6640625" style="275" customWidth="1"/>
    <col min="3883" max="3883" width="14.109375" style="275" customWidth="1"/>
    <col min="3884" max="3884" width="12.6640625" style="275" customWidth="1"/>
    <col min="3885" max="3885" width="12.88671875" style="275" customWidth="1"/>
    <col min="3886" max="3886" width="12.6640625" style="275" customWidth="1"/>
    <col min="3887" max="3887" width="11.33203125" style="275" customWidth="1"/>
    <col min="3888" max="3888" width="11.6640625" style="275" customWidth="1"/>
    <col min="3889" max="3889" width="10.88671875" style="275" customWidth="1"/>
    <col min="3890" max="3890" width="8" style="275" customWidth="1"/>
    <col min="3891" max="3891" width="7.44140625" style="275" customWidth="1"/>
    <col min="3892" max="3892" width="8.33203125" style="275" customWidth="1"/>
    <col min="3893" max="3893" width="8" style="275" customWidth="1"/>
    <col min="3894" max="3895" width="8.33203125" style="275" customWidth="1"/>
    <col min="3896" max="3896" width="7.88671875" style="275" customWidth="1"/>
    <col min="3897" max="3897" width="6" style="275" customWidth="1"/>
    <col min="3898" max="4096" width="8" style="275"/>
    <col min="4097" max="4097" width="3.33203125" style="275" bestFit="1" customWidth="1"/>
    <col min="4098" max="4098" width="25.33203125" style="275" customWidth="1"/>
    <col min="4099" max="4099" width="71.88671875" style="275" customWidth="1"/>
    <col min="4100" max="4106" width="10.6640625" style="275" customWidth="1"/>
    <col min="4107" max="4110" width="12.6640625" style="275" customWidth="1"/>
    <col min="4111" max="4111" width="14.6640625" style="275" customWidth="1"/>
    <col min="4112" max="4114" width="12.6640625" style="275" customWidth="1"/>
    <col min="4115" max="4115" width="14.6640625" style="275" customWidth="1"/>
    <col min="4116" max="4118" width="12.6640625" style="275" customWidth="1"/>
    <col min="4119" max="4119" width="14.6640625" style="275" customWidth="1"/>
    <col min="4120" max="4122" width="12.6640625" style="275" customWidth="1"/>
    <col min="4123" max="4123" width="14.6640625" style="275" customWidth="1"/>
    <col min="4124" max="4126" width="12.6640625" style="275" customWidth="1"/>
    <col min="4127" max="4127" width="14.6640625" style="275" customWidth="1"/>
    <col min="4128" max="4130" width="12.6640625" style="275" customWidth="1"/>
    <col min="4131" max="4131" width="14.6640625" style="275" customWidth="1"/>
    <col min="4132" max="4134" width="12.6640625" style="275" customWidth="1"/>
    <col min="4135" max="4135" width="14.6640625" style="275" customWidth="1"/>
    <col min="4136" max="4138" width="12.6640625" style="275" customWidth="1"/>
    <col min="4139" max="4139" width="14.109375" style="275" customWidth="1"/>
    <col min="4140" max="4140" width="12.6640625" style="275" customWidth="1"/>
    <col min="4141" max="4141" width="12.88671875" style="275" customWidth="1"/>
    <col min="4142" max="4142" width="12.6640625" style="275" customWidth="1"/>
    <col min="4143" max="4143" width="11.33203125" style="275" customWidth="1"/>
    <col min="4144" max="4144" width="11.6640625" style="275" customWidth="1"/>
    <col min="4145" max="4145" width="10.88671875" style="275" customWidth="1"/>
    <col min="4146" max="4146" width="8" style="275" customWidth="1"/>
    <col min="4147" max="4147" width="7.44140625" style="275" customWidth="1"/>
    <col min="4148" max="4148" width="8.33203125" style="275" customWidth="1"/>
    <col min="4149" max="4149" width="8" style="275" customWidth="1"/>
    <col min="4150" max="4151" width="8.33203125" style="275" customWidth="1"/>
    <col min="4152" max="4152" width="7.88671875" style="275" customWidth="1"/>
    <col min="4153" max="4153" width="6" style="275" customWidth="1"/>
    <col min="4154" max="4352" width="8" style="275"/>
    <col min="4353" max="4353" width="3.33203125" style="275" bestFit="1" customWidth="1"/>
    <col min="4354" max="4354" width="25.33203125" style="275" customWidth="1"/>
    <col min="4355" max="4355" width="71.88671875" style="275" customWidth="1"/>
    <col min="4356" max="4362" width="10.6640625" style="275" customWidth="1"/>
    <col min="4363" max="4366" width="12.6640625" style="275" customWidth="1"/>
    <col min="4367" max="4367" width="14.6640625" style="275" customWidth="1"/>
    <col min="4368" max="4370" width="12.6640625" style="275" customWidth="1"/>
    <col min="4371" max="4371" width="14.6640625" style="275" customWidth="1"/>
    <col min="4372" max="4374" width="12.6640625" style="275" customWidth="1"/>
    <col min="4375" max="4375" width="14.6640625" style="275" customWidth="1"/>
    <col min="4376" max="4378" width="12.6640625" style="275" customWidth="1"/>
    <col min="4379" max="4379" width="14.6640625" style="275" customWidth="1"/>
    <col min="4380" max="4382" width="12.6640625" style="275" customWidth="1"/>
    <col min="4383" max="4383" width="14.6640625" style="275" customWidth="1"/>
    <col min="4384" max="4386" width="12.6640625" style="275" customWidth="1"/>
    <col min="4387" max="4387" width="14.6640625" style="275" customWidth="1"/>
    <col min="4388" max="4390" width="12.6640625" style="275" customWidth="1"/>
    <col min="4391" max="4391" width="14.6640625" style="275" customWidth="1"/>
    <col min="4392" max="4394" width="12.6640625" style="275" customWidth="1"/>
    <col min="4395" max="4395" width="14.109375" style="275" customWidth="1"/>
    <col min="4396" max="4396" width="12.6640625" style="275" customWidth="1"/>
    <col min="4397" max="4397" width="12.88671875" style="275" customWidth="1"/>
    <col min="4398" max="4398" width="12.6640625" style="275" customWidth="1"/>
    <col min="4399" max="4399" width="11.33203125" style="275" customWidth="1"/>
    <col min="4400" max="4400" width="11.6640625" style="275" customWidth="1"/>
    <col min="4401" max="4401" width="10.88671875" style="275" customWidth="1"/>
    <col min="4402" max="4402" width="8" style="275" customWidth="1"/>
    <col min="4403" max="4403" width="7.44140625" style="275" customWidth="1"/>
    <col min="4404" max="4404" width="8.33203125" style="275" customWidth="1"/>
    <col min="4405" max="4405" width="8" style="275" customWidth="1"/>
    <col min="4406" max="4407" width="8.33203125" style="275" customWidth="1"/>
    <col min="4408" max="4408" width="7.88671875" style="275" customWidth="1"/>
    <col min="4409" max="4409" width="6" style="275" customWidth="1"/>
    <col min="4410" max="4608" width="8" style="275"/>
    <col min="4609" max="4609" width="3.33203125" style="275" bestFit="1" customWidth="1"/>
    <col min="4610" max="4610" width="25.33203125" style="275" customWidth="1"/>
    <col min="4611" max="4611" width="71.88671875" style="275" customWidth="1"/>
    <col min="4612" max="4618" width="10.6640625" style="275" customWidth="1"/>
    <col min="4619" max="4622" width="12.6640625" style="275" customWidth="1"/>
    <col min="4623" max="4623" width="14.6640625" style="275" customWidth="1"/>
    <col min="4624" max="4626" width="12.6640625" style="275" customWidth="1"/>
    <col min="4627" max="4627" width="14.6640625" style="275" customWidth="1"/>
    <col min="4628" max="4630" width="12.6640625" style="275" customWidth="1"/>
    <col min="4631" max="4631" width="14.6640625" style="275" customWidth="1"/>
    <col min="4632" max="4634" width="12.6640625" style="275" customWidth="1"/>
    <col min="4635" max="4635" width="14.6640625" style="275" customWidth="1"/>
    <col min="4636" max="4638" width="12.6640625" style="275" customWidth="1"/>
    <col min="4639" max="4639" width="14.6640625" style="275" customWidth="1"/>
    <col min="4640" max="4642" width="12.6640625" style="275" customWidth="1"/>
    <col min="4643" max="4643" width="14.6640625" style="275" customWidth="1"/>
    <col min="4644" max="4646" width="12.6640625" style="275" customWidth="1"/>
    <col min="4647" max="4647" width="14.6640625" style="275" customWidth="1"/>
    <col min="4648" max="4650" width="12.6640625" style="275" customWidth="1"/>
    <col min="4651" max="4651" width="14.109375" style="275" customWidth="1"/>
    <col min="4652" max="4652" width="12.6640625" style="275" customWidth="1"/>
    <col min="4653" max="4653" width="12.88671875" style="275" customWidth="1"/>
    <col min="4654" max="4654" width="12.6640625" style="275" customWidth="1"/>
    <col min="4655" max="4655" width="11.33203125" style="275" customWidth="1"/>
    <col min="4656" max="4656" width="11.6640625" style="275" customWidth="1"/>
    <col min="4657" max="4657" width="10.88671875" style="275" customWidth="1"/>
    <col min="4658" max="4658" width="8" style="275" customWidth="1"/>
    <col min="4659" max="4659" width="7.44140625" style="275" customWidth="1"/>
    <col min="4660" max="4660" width="8.33203125" style="275" customWidth="1"/>
    <col min="4661" max="4661" width="8" style="275" customWidth="1"/>
    <col min="4662" max="4663" width="8.33203125" style="275" customWidth="1"/>
    <col min="4664" max="4664" width="7.88671875" style="275" customWidth="1"/>
    <col min="4665" max="4665" width="6" style="275" customWidth="1"/>
    <col min="4666" max="4864" width="8" style="275"/>
    <col min="4865" max="4865" width="3.33203125" style="275" bestFit="1" customWidth="1"/>
    <col min="4866" max="4866" width="25.33203125" style="275" customWidth="1"/>
    <col min="4867" max="4867" width="71.88671875" style="275" customWidth="1"/>
    <col min="4868" max="4874" width="10.6640625" style="275" customWidth="1"/>
    <col min="4875" max="4878" width="12.6640625" style="275" customWidth="1"/>
    <col min="4879" max="4879" width="14.6640625" style="275" customWidth="1"/>
    <col min="4880" max="4882" width="12.6640625" style="275" customWidth="1"/>
    <col min="4883" max="4883" width="14.6640625" style="275" customWidth="1"/>
    <col min="4884" max="4886" width="12.6640625" style="275" customWidth="1"/>
    <col min="4887" max="4887" width="14.6640625" style="275" customWidth="1"/>
    <col min="4888" max="4890" width="12.6640625" style="275" customWidth="1"/>
    <col min="4891" max="4891" width="14.6640625" style="275" customWidth="1"/>
    <col min="4892" max="4894" width="12.6640625" style="275" customWidth="1"/>
    <col min="4895" max="4895" width="14.6640625" style="275" customWidth="1"/>
    <col min="4896" max="4898" width="12.6640625" style="275" customWidth="1"/>
    <col min="4899" max="4899" width="14.6640625" style="275" customWidth="1"/>
    <col min="4900" max="4902" width="12.6640625" style="275" customWidth="1"/>
    <col min="4903" max="4903" width="14.6640625" style="275" customWidth="1"/>
    <col min="4904" max="4906" width="12.6640625" style="275" customWidth="1"/>
    <col min="4907" max="4907" width="14.109375" style="275" customWidth="1"/>
    <col min="4908" max="4908" width="12.6640625" style="275" customWidth="1"/>
    <col min="4909" max="4909" width="12.88671875" style="275" customWidth="1"/>
    <col min="4910" max="4910" width="12.6640625" style="275" customWidth="1"/>
    <col min="4911" max="4911" width="11.33203125" style="275" customWidth="1"/>
    <col min="4912" max="4912" width="11.6640625" style="275" customWidth="1"/>
    <col min="4913" max="4913" width="10.88671875" style="275" customWidth="1"/>
    <col min="4914" max="4914" width="8" style="275" customWidth="1"/>
    <col min="4915" max="4915" width="7.44140625" style="275" customWidth="1"/>
    <col min="4916" max="4916" width="8.33203125" style="275" customWidth="1"/>
    <col min="4917" max="4917" width="8" style="275" customWidth="1"/>
    <col min="4918" max="4919" width="8.33203125" style="275" customWidth="1"/>
    <col min="4920" max="4920" width="7.88671875" style="275" customWidth="1"/>
    <col min="4921" max="4921" width="6" style="275" customWidth="1"/>
    <col min="4922" max="5120" width="8" style="275"/>
    <col min="5121" max="5121" width="3.33203125" style="275" bestFit="1" customWidth="1"/>
    <col min="5122" max="5122" width="25.33203125" style="275" customWidth="1"/>
    <col min="5123" max="5123" width="71.88671875" style="275" customWidth="1"/>
    <col min="5124" max="5130" width="10.6640625" style="275" customWidth="1"/>
    <col min="5131" max="5134" width="12.6640625" style="275" customWidth="1"/>
    <col min="5135" max="5135" width="14.6640625" style="275" customWidth="1"/>
    <col min="5136" max="5138" width="12.6640625" style="275" customWidth="1"/>
    <col min="5139" max="5139" width="14.6640625" style="275" customWidth="1"/>
    <col min="5140" max="5142" width="12.6640625" style="275" customWidth="1"/>
    <col min="5143" max="5143" width="14.6640625" style="275" customWidth="1"/>
    <col min="5144" max="5146" width="12.6640625" style="275" customWidth="1"/>
    <col min="5147" max="5147" width="14.6640625" style="275" customWidth="1"/>
    <col min="5148" max="5150" width="12.6640625" style="275" customWidth="1"/>
    <col min="5151" max="5151" width="14.6640625" style="275" customWidth="1"/>
    <col min="5152" max="5154" width="12.6640625" style="275" customWidth="1"/>
    <col min="5155" max="5155" width="14.6640625" style="275" customWidth="1"/>
    <col min="5156" max="5158" width="12.6640625" style="275" customWidth="1"/>
    <col min="5159" max="5159" width="14.6640625" style="275" customWidth="1"/>
    <col min="5160" max="5162" width="12.6640625" style="275" customWidth="1"/>
    <col min="5163" max="5163" width="14.109375" style="275" customWidth="1"/>
    <col min="5164" max="5164" width="12.6640625" style="275" customWidth="1"/>
    <col min="5165" max="5165" width="12.88671875" style="275" customWidth="1"/>
    <col min="5166" max="5166" width="12.6640625" style="275" customWidth="1"/>
    <col min="5167" max="5167" width="11.33203125" style="275" customWidth="1"/>
    <col min="5168" max="5168" width="11.6640625" style="275" customWidth="1"/>
    <col min="5169" max="5169" width="10.88671875" style="275" customWidth="1"/>
    <col min="5170" max="5170" width="8" style="275" customWidth="1"/>
    <col min="5171" max="5171" width="7.44140625" style="275" customWidth="1"/>
    <col min="5172" max="5172" width="8.33203125" style="275" customWidth="1"/>
    <col min="5173" max="5173" width="8" style="275" customWidth="1"/>
    <col min="5174" max="5175" width="8.33203125" style="275" customWidth="1"/>
    <col min="5176" max="5176" width="7.88671875" style="275" customWidth="1"/>
    <col min="5177" max="5177" width="6" style="275" customWidth="1"/>
    <col min="5178" max="5376" width="8" style="275"/>
    <col min="5377" max="5377" width="3.33203125" style="275" bestFit="1" customWidth="1"/>
    <col min="5378" max="5378" width="25.33203125" style="275" customWidth="1"/>
    <col min="5379" max="5379" width="71.88671875" style="275" customWidth="1"/>
    <col min="5380" max="5386" width="10.6640625" style="275" customWidth="1"/>
    <col min="5387" max="5390" width="12.6640625" style="275" customWidth="1"/>
    <col min="5391" max="5391" width="14.6640625" style="275" customWidth="1"/>
    <col min="5392" max="5394" width="12.6640625" style="275" customWidth="1"/>
    <col min="5395" max="5395" width="14.6640625" style="275" customWidth="1"/>
    <col min="5396" max="5398" width="12.6640625" style="275" customWidth="1"/>
    <col min="5399" max="5399" width="14.6640625" style="275" customWidth="1"/>
    <col min="5400" max="5402" width="12.6640625" style="275" customWidth="1"/>
    <col min="5403" max="5403" width="14.6640625" style="275" customWidth="1"/>
    <col min="5404" max="5406" width="12.6640625" style="275" customWidth="1"/>
    <col min="5407" max="5407" width="14.6640625" style="275" customWidth="1"/>
    <col min="5408" max="5410" width="12.6640625" style="275" customWidth="1"/>
    <col min="5411" max="5411" width="14.6640625" style="275" customWidth="1"/>
    <col min="5412" max="5414" width="12.6640625" style="275" customWidth="1"/>
    <col min="5415" max="5415" width="14.6640625" style="275" customWidth="1"/>
    <col min="5416" max="5418" width="12.6640625" style="275" customWidth="1"/>
    <col min="5419" max="5419" width="14.109375" style="275" customWidth="1"/>
    <col min="5420" max="5420" width="12.6640625" style="275" customWidth="1"/>
    <col min="5421" max="5421" width="12.88671875" style="275" customWidth="1"/>
    <col min="5422" max="5422" width="12.6640625" style="275" customWidth="1"/>
    <col min="5423" max="5423" width="11.33203125" style="275" customWidth="1"/>
    <col min="5424" max="5424" width="11.6640625" style="275" customWidth="1"/>
    <col min="5425" max="5425" width="10.88671875" style="275" customWidth="1"/>
    <col min="5426" max="5426" width="8" style="275" customWidth="1"/>
    <col min="5427" max="5427" width="7.44140625" style="275" customWidth="1"/>
    <col min="5428" max="5428" width="8.33203125" style="275" customWidth="1"/>
    <col min="5429" max="5429" width="8" style="275" customWidth="1"/>
    <col min="5430" max="5431" width="8.33203125" style="275" customWidth="1"/>
    <col min="5432" max="5432" width="7.88671875" style="275" customWidth="1"/>
    <col min="5433" max="5433" width="6" style="275" customWidth="1"/>
    <col min="5434" max="5632" width="8" style="275"/>
    <col min="5633" max="5633" width="3.33203125" style="275" bestFit="1" customWidth="1"/>
    <col min="5634" max="5634" width="25.33203125" style="275" customWidth="1"/>
    <col min="5635" max="5635" width="71.88671875" style="275" customWidth="1"/>
    <col min="5636" max="5642" width="10.6640625" style="275" customWidth="1"/>
    <col min="5643" max="5646" width="12.6640625" style="275" customWidth="1"/>
    <col min="5647" max="5647" width="14.6640625" style="275" customWidth="1"/>
    <col min="5648" max="5650" width="12.6640625" style="275" customWidth="1"/>
    <col min="5651" max="5651" width="14.6640625" style="275" customWidth="1"/>
    <col min="5652" max="5654" width="12.6640625" style="275" customWidth="1"/>
    <col min="5655" max="5655" width="14.6640625" style="275" customWidth="1"/>
    <col min="5656" max="5658" width="12.6640625" style="275" customWidth="1"/>
    <col min="5659" max="5659" width="14.6640625" style="275" customWidth="1"/>
    <col min="5660" max="5662" width="12.6640625" style="275" customWidth="1"/>
    <col min="5663" max="5663" width="14.6640625" style="275" customWidth="1"/>
    <col min="5664" max="5666" width="12.6640625" style="275" customWidth="1"/>
    <col min="5667" max="5667" width="14.6640625" style="275" customWidth="1"/>
    <col min="5668" max="5670" width="12.6640625" style="275" customWidth="1"/>
    <col min="5671" max="5671" width="14.6640625" style="275" customWidth="1"/>
    <col min="5672" max="5674" width="12.6640625" style="275" customWidth="1"/>
    <col min="5675" max="5675" width="14.109375" style="275" customWidth="1"/>
    <col min="5676" max="5676" width="12.6640625" style="275" customWidth="1"/>
    <col min="5677" max="5677" width="12.88671875" style="275" customWidth="1"/>
    <col min="5678" max="5678" width="12.6640625" style="275" customWidth="1"/>
    <col min="5679" max="5679" width="11.33203125" style="275" customWidth="1"/>
    <col min="5680" max="5680" width="11.6640625" style="275" customWidth="1"/>
    <col min="5681" max="5681" width="10.88671875" style="275" customWidth="1"/>
    <col min="5682" max="5682" width="8" style="275" customWidth="1"/>
    <col min="5683" max="5683" width="7.44140625" style="275" customWidth="1"/>
    <col min="5684" max="5684" width="8.33203125" style="275" customWidth="1"/>
    <col min="5685" max="5685" width="8" style="275" customWidth="1"/>
    <col min="5686" max="5687" width="8.33203125" style="275" customWidth="1"/>
    <col min="5688" max="5688" width="7.88671875" style="275" customWidth="1"/>
    <col min="5689" max="5689" width="6" style="275" customWidth="1"/>
    <col min="5690" max="5888" width="8" style="275"/>
    <col min="5889" max="5889" width="3.33203125" style="275" bestFit="1" customWidth="1"/>
    <col min="5890" max="5890" width="25.33203125" style="275" customWidth="1"/>
    <col min="5891" max="5891" width="71.88671875" style="275" customWidth="1"/>
    <col min="5892" max="5898" width="10.6640625" style="275" customWidth="1"/>
    <col min="5899" max="5902" width="12.6640625" style="275" customWidth="1"/>
    <col min="5903" max="5903" width="14.6640625" style="275" customWidth="1"/>
    <col min="5904" max="5906" width="12.6640625" style="275" customWidth="1"/>
    <col min="5907" max="5907" width="14.6640625" style="275" customWidth="1"/>
    <col min="5908" max="5910" width="12.6640625" style="275" customWidth="1"/>
    <col min="5911" max="5911" width="14.6640625" style="275" customWidth="1"/>
    <col min="5912" max="5914" width="12.6640625" style="275" customWidth="1"/>
    <col min="5915" max="5915" width="14.6640625" style="275" customWidth="1"/>
    <col min="5916" max="5918" width="12.6640625" style="275" customWidth="1"/>
    <col min="5919" max="5919" width="14.6640625" style="275" customWidth="1"/>
    <col min="5920" max="5922" width="12.6640625" style="275" customWidth="1"/>
    <col min="5923" max="5923" width="14.6640625" style="275" customWidth="1"/>
    <col min="5924" max="5926" width="12.6640625" style="275" customWidth="1"/>
    <col min="5927" max="5927" width="14.6640625" style="275" customWidth="1"/>
    <col min="5928" max="5930" width="12.6640625" style="275" customWidth="1"/>
    <col min="5931" max="5931" width="14.109375" style="275" customWidth="1"/>
    <col min="5932" max="5932" width="12.6640625" style="275" customWidth="1"/>
    <col min="5933" max="5933" width="12.88671875" style="275" customWidth="1"/>
    <col min="5934" max="5934" width="12.6640625" style="275" customWidth="1"/>
    <col min="5935" max="5935" width="11.33203125" style="275" customWidth="1"/>
    <col min="5936" max="5936" width="11.6640625" style="275" customWidth="1"/>
    <col min="5937" max="5937" width="10.88671875" style="275" customWidth="1"/>
    <col min="5938" max="5938" width="8" style="275" customWidth="1"/>
    <col min="5939" max="5939" width="7.44140625" style="275" customWidth="1"/>
    <col min="5940" max="5940" width="8.33203125" style="275" customWidth="1"/>
    <col min="5941" max="5941" width="8" style="275" customWidth="1"/>
    <col min="5942" max="5943" width="8.33203125" style="275" customWidth="1"/>
    <col min="5944" max="5944" width="7.88671875" style="275" customWidth="1"/>
    <col min="5945" max="5945" width="6" style="275" customWidth="1"/>
    <col min="5946" max="6144" width="8" style="275"/>
    <col min="6145" max="6145" width="3.33203125" style="275" bestFit="1" customWidth="1"/>
    <col min="6146" max="6146" width="25.33203125" style="275" customWidth="1"/>
    <col min="6147" max="6147" width="71.88671875" style="275" customWidth="1"/>
    <col min="6148" max="6154" width="10.6640625" style="275" customWidth="1"/>
    <col min="6155" max="6158" width="12.6640625" style="275" customWidth="1"/>
    <col min="6159" max="6159" width="14.6640625" style="275" customWidth="1"/>
    <col min="6160" max="6162" width="12.6640625" style="275" customWidth="1"/>
    <col min="6163" max="6163" width="14.6640625" style="275" customWidth="1"/>
    <col min="6164" max="6166" width="12.6640625" style="275" customWidth="1"/>
    <col min="6167" max="6167" width="14.6640625" style="275" customWidth="1"/>
    <col min="6168" max="6170" width="12.6640625" style="275" customWidth="1"/>
    <col min="6171" max="6171" width="14.6640625" style="275" customWidth="1"/>
    <col min="6172" max="6174" width="12.6640625" style="275" customWidth="1"/>
    <col min="6175" max="6175" width="14.6640625" style="275" customWidth="1"/>
    <col min="6176" max="6178" width="12.6640625" style="275" customWidth="1"/>
    <col min="6179" max="6179" width="14.6640625" style="275" customWidth="1"/>
    <col min="6180" max="6182" width="12.6640625" style="275" customWidth="1"/>
    <col min="6183" max="6183" width="14.6640625" style="275" customWidth="1"/>
    <col min="6184" max="6186" width="12.6640625" style="275" customWidth="1"/>
    <col min="6187" max="6187" width="14.109375" style="275" customWidth="1"/>
    <col min="6188" max="6188" width="12.6640625" style="275" customWidth="1"/>
    <col min="6189" max="6189" width="12.88671875" style="275" customWidth="1"/>
    <col min="6190" max="6190" width="12.6640625" style="275" customWidth="1"/>
    <col min="6191" max="6191" width="11.33203125" style="275" customWidth="1"/>
    <col min="6192" max="6192" width="11.6640625" style="275" customWidth="1"/>
    <col min="6193" max="6193" width="10.88671875" style="275" customWidth="1"/>
    <col min="6194" max="6194" width="8" style="275" customWidth="1"/>
    <col min="6195" max="6195" width="7.44140625" style="275" customWidth="1"/>
    <col min="6196" max="6196" width="8.33203125" style="275" customWidth="1"/>
    <col min="6197" max="6197" width="8" style="275" customWidth="1"/>
    <col min="6198" max="6199" width="8.33203125" style="275" customWidth="1"/>
    <col min="6200" max="6200" width="7.88671875" style="275" customWidth="1"/>
    <col min="6201" max="6201" width="6" style="275" customWidth="1"/>
    <col min="6202" max="6400" width="8" style="275"/>
    <col min="6401" max="6401" width="3.33203125" style="275" bestFit="1" customWidth="1"/>
    <col min="6402" max="6402" width="25.33203125" style="275" customWidth="1"/>
    <col min="6403" max="6403" width="71.88671875" style="275" customWidth="1"/>
    <col min="6404" max="6410" width="10.6640625" style="275" customWidth="1"/>
    <col min="6411" max="6414" width="12.6640625" style="275" customWidth="1"/>
    <col min="6415" max="6415" width="14.6640625" style="275" customWidth="1"/>
    <col min="6416" max="6418" width="12.6640625" style="275" customWidth="1"/>
    <col min="6419" max="6419" width="14.6640625" style="275" customWidth="1"/>
    <col min="6420" max="6422" width="12.6640625" style="275" customWidth="1"/>
    <col min="6423" max="6423" width="14.6640625" style="275" customWidth="1"/>
    <col min="6424" max="6426" width="12.6640625" style="275" customWidth="1"/>
    <col min="6427" max="6427" width="14.6640625" style="275" customWidth="1"/>
    <col min="6428" max="6430" width="12.6640625" style="275" customWidth="1"/>
    <col min="6431" max="6431" width="14.6640625" style="275" customWidth="1"/>
    <col min="6432" max="6434" width="12.6640625" style="275" customWidth="1"/>
    <col min="6435" max="6435" width="14.6640625" style="275" customWidth="1"/>
    <col min="6436" max="6438" width="12.6640625" style="275" customWidth="1"/>
    <col min="6439" max="6439" width="14.6640625" style="275" customWidth="1"/>
    <col min="6440" max="6442" width="12.6640625" style="275" customWidth="1"/>
    <col min="6443" max="6443" width="14.109375" style="275" customWidth="1"/>
    <col min="6444" max="6444" width="12.6640625" style="275" customWidth="1"/>
    <col min="6445" max="6445" width="12.88671875" style="275" customWidth="1"/>
    <col min="6446" max="6446" width="12.6640625" style="275" customWidth="1"/>
    <col min="6447" max="6447" width="11.33203125" style="275" customWidth="1"/>
    <col min="6448" max="6448" width="11.6640625" style="275" customWidth="1"/>
    <col min="6449" max="6449" width="10.88671875" style="275" customWidth="1"/>
    <col min="6450" max="6450" width="8" style="275" customWidth="1"/>
    <col min="6451" max="6451" width="7.44140625" style="275" customWidth="1"/>
    <col min="6452" max="6452" width="8.33203125" style="275" customWidth="1"/>
    <col min="6453" max="6453" width="8" style="275" customWidth="1"/>
    <col min="6454" max="6455" width="8.33203125" style="275" customWidth="1"/>
    <col min="6456" max="6456" width="7.88671875" style="275" customWidth="1"/>
    <col min="6457" max="6457" width="6" style="275" customWidth="1"/>
    <col min="6458" max="6656" width="8" style="275"/>
    <col min="6657" max="6657" width="3.33203125" style="275" bestFit="1" customWidth="1"/>
    <col min="6658" max="6658" width="25.33203125" style="275" customWidth="1"/>
    <col min="6659" max="6659" width="71.88671875" style="275" customWidth="1"/>
    <col min="6660" max="6666" width="10.6640625" style="275" customWidth="1"/>
    <col min="6667" max="6670" width="12.6640625" style="275" customWidth="1"/>
    <col min="6671" max="6671" width="14.6640625" style="275" customWidth="1"/>
    <col min="6672" max="6674" width="12.6640625" style="275" customWidth="1"/>
    <col min="6675" max="6675" width="14.6640625" style="275" customWidth="1"/>
    <col min="6676" max="6678" width="12.6640625" style="275" customWidth="1"/>
    <col min="6679" max="6679" width="14.6640625" style="275" customWidth="1"/>
    <col min="6680" max="6682" width="12.6640625" style="275" customWidth="1"/>
    <col min="6683" max="6683" width="14.6640625" style="275" customWidth="1"/>
    <col min="6684" max="6686" width="12.6640625" style="275" customWidth="1"/>
    <col min="6687" max="6687" width="14.6640625" style="275" customWidth="1"/>
    <col min="6688" max="6690" width="12.6640625" style="275" customWidth="1"/>
    <col min="6691" max="6691" width="14.6640625" style="275" customWidth="1"/>
    <col min="6692" max="6694" width="12.6640625" style="275" customWidth="1"/>
    <col min="6695" max="6695" width="14.6640625" style="275" customWidth="1"/>
    <col min="6696" max="6698" width="12.6640625" style="275" customWidth="1"/>
    <col min="6699" max="6699" width="14.109375" style="275" customWidth="1"/>
    <col min="6700" max="6700" width="12.6640625" style="275" customWidth="1"/>
    <col min="6701" max="6701" width="12.88671875" style="275" customWidth="1"/>
    <col min="6702" max="6702" width="12.6640625" style="275" customWidth="1"/>
    <col min="6703" max="6703" width="11.33203125" style="275" customWidth="1"/>
    <col min="6704" max="6704" width="11.6640625" style="275" customWidth="1"/>
    <col min="6705" max="6705" width="10.88671875" style="275" customWidth="1"/>
    <col min="6706" max="6706" width="8" style="275" customWidth="1"/>
    <col min="6707" max="6707" width="7.44140625" style="275" customWidth="1"/>
    <col min="6708" max="6708" width="8.33203125" style="275" customWidth="1"/>
    <col min="6709" max="6709" width="8" style="275" customWidth="1"/>
    <col min="6710" max="6711" width="8.33203125" style="275" customWidth="1"/>
    <col min="6712" max="6712" width="7.88671875" style="275" customWidth="1"/>
    <col min="6713" max="6713" width="6" style="275" customWidth="1"/>
    <col min="6714" max="6912" width="8" style="275"/>
    <col min="6913" max="6913" width="3.33203125" style="275" bestFit="1" customWidth="1"/>
    <col min="6914" max="6914" width="25.33203125" style="275" customWidth="1"/>
    <col min="6915" max="6915" width="71.88671875" style="275" customWidth="1"/>
    <col min="6916" max="6922" width="10.6640625" style="275" customWidth="1"/>
    <col min="6923" max="6926" width="12.6640625" style="275" customWidth="1"/>
    <col min="6927" max="6927" width="14.6640625" style="275" customWidth="1"/>
    <col min="6928" max="6930" width="12.6640625" style="275" customWidth="1"/>
    <col min="6931" max="6931" width="14.6640625" style="275" customWidth="1"/>
    <col min="6932" max="6934" width="12.6640625" style="275" customWidth="1"/>
    <col min="6935" max="6935" width="14.6640625" style="275" customWidth="1"/>
    <col min="6936" max="6938" width="12.6640625" style="275" customWidth="1"/>
    <col min="6939" max="6939" width="14.6640625" style="275" customWidth="1"/>
    <col min="6940" max="6942" width="12.6640625" style="275" customWidth="1"/>
    <col min="6943" max="6943" width="14.6640625" style="275" customWidth="1"/>
    <col min="6944" max="6946" width="12.6640625" style="275" customWidth="1"/>
    <col min="6947" max="6947" width="14.6640625" style="275" customWidth="1"/>
    <col min="6948" max="6950" width="12.6640625" style="275" customWidth="1"/>
    <col min="6951" max="6951" width="14.6640625" style="275" customWidth="1"/>
    <col min="6952" max="6954" width="12.6640625" style="275" customWidth="1"/>
    <col min="6955" max="6955" width="14.109375" style="275" customWidth="1"/>
    <col min="6956" max="6956" width="12.6640625" style="275" customWidth="1"/>
    <col min="6957" max="6957" width="12.88671875" style="275" customWidth="1"/>
    <col min="6958" max="6958" width="12.6640625" style="275" customWidth="1"/>
    <col min="6959" max="6959" width="11.33203125" style="275" customWidth="1"/>
    <col min="6960" max="6960" width="11.6640625" style="275" customWidth="1"/>
    <col min="6961" max="6961" width="10.88671875" style="275" customWidth="1"/>
    <col min="6962" max="6962" width="8" style="275" customWidth="1"/>
    <col min="6963" max="6963" width="7.44140625" style="275" customWidth="1"/>
    <col min="6964" max="6964" width="8.33203125" style="275" customWidth="1"/>
    <col min="6965" max="6965" width="8" style="275" customWidth="1"/>
    <col min="6966" max="6967" width="8.33203125" style="275" customWidth="1"/>
    <col min="6968" max="6968" width="7.88671875" style="275" customWidth="1"/>
    <col min="6969" max="6969" width="6" style="275" customWidth="1"/>
    <col min="6970" max="7168" width="8" style="275"/>
    <col min="7169" max="7169" width="3.33203125" style="275" bestFit="1" customWidth="1"/>
    <col min="7170" max="7170" width="25.33203125" style="275" customWidth="1"/>
    <col min="7171" max="7171" width="71.88671875" style="275" customWidth="1"/>
    <col min="7172" max="7178" width="10.6640625" style="275" customWidth="1"/>
    <col min="7179" max="7182" width="12.6640625" style="275" customWidth="1"/>
    <col min="7183" max="7183" width="14.6640625" style="275" customWidth="1"/>
    <col min="7184" max="7186" width="12.6640625" style="275" customWidth="1"/>
    <col min="7187" max="7187" width="14.6640625" style="275" customWidth="1"/>
    <col min="7188" max="7190" width="12.6640625" style="275" customWidth="1"/>
    <col min="7191" max="7191" width="14.6640625" style="275" customWidth="1"/>
    <col min="7192" max="7194" width="12.6640625" style="275" customWidth="1"/>
    <col min="7195" max="7195" width="14.6640625" style="275" customWidth="1"/>
    <col min="7196" max="7198" width="12.6640625" style="275" customWidth="1"/>
    <col min="7199" max="7199" width="14.6640625" style="275" customWidth="1"/>
    <col min="7200" max="7202" width="12.6640625" style="275" customWidth="1"/>
    <col min="7203" max="7203" width="14.6640625" style="275" customWidth="1"/>
    <col min="7204" max="7206" width="12.6640625" style="275" customWidth="1"/>
    <col min="7207" max="7207" width="14.6640625" style="275" customWidth="1"/>
    <col min="7208" max="7210" width="12.6640625" style="275" customWidth="1"/>
    <col min="7211" max="7211" width="14.109375" style="275" customWidth="1"/>
    <col min="7212" max="7212" width="12.6640625" style="275" customWidth="1"/>
    <col min="7213" max="7213" width="12.88671875" style="275" customWidth="1"/>
    <col min="7214" max="7214" width="12.6640625" style="275" customWidth="1"/>
    <col min="7215" max="7215" width="11.33203125" style="275" customWidth="1"/>
    <col min="7216" max="7216" width="11.6640625" style="275" customWidth="1"/>
    <col min="7217" max="7217" width="10.88671875" style="275" customWidth="1"/>
    <col min="7218" max="7218" width="8" style="275" customWidth="1"/>
    <col min="7219" max="7219" width="7.44140625" style="275" customWidth="1"/>
    <col min="7220" max="7220" width="8.33203125" style="275" customWidth="1"/>
    <col min="7221" max="7221" width="8" style="275" customWidth="1"/>
    <col min="7222" max="7223" width="8.33203125" style="275" customWidth="1"/>
    <col min="7224" max="7224" width="7.88671875" style="275" customWidth="1"/>
    <col min="7225" max="7225" width="6" style="275" customWidth="1"/>
    <col min="7226" max="7424" width="8" style="275"/>
    <col min="7425" max="7425" width="3.33203125" style="275" bestFit="1" customWidth="1"/>
    <col min="7426" max="7426" width="25.33203125" style="275" customWidth="1"/>
    <col min="7427" max="7427" width="71.88671875" style="275" customWidth="1"/>
    <col min="7428" max="7434" width="10.6640625" style="275" customWidth="1"/>
    <col min="7435" max="7438" width="12.6640625" style="275" customWidth="1"/>
    <col min="7439" max="7439" width="14.6640625" style="275" customWidth="1"/>
    <col min="7440" max="7442" width="12.6640625" style="275" customWidth="1"/>
    <col min="7443" max="7443" width="14.6640625" style="275" customWidth="1"/>
    <col min="7444" max="7446" width="12.6640625" style="275" customWidth="1"/>
    <col min="7447" max="7447" width="14.6640625" style="275" customWidth="1"/>
    <col min="7448" max="7450" width="12.6640625" style="275" customWidth="1"/>
    <col min="7451" max="7451" width="14.6640625" style="275" customWidth="1"/>
    <col min="7452" max="7454" width="12.6640625" style="275" customWidth="1"/>
    <col min="7455" max="7455" width="14.6640625" style="275" customWidth="1"/>
    <col min="7456" max="7458" width="12.6640625" style="275" customWidth="1"/>
    <col min="7459" max="7459" width="14.6640625" style="275" customWidth="1"/>
    <col min="7460" max="7462" width="12.6640625" style="275" customWidth="1"/>
    <col min="7463" max="7463" width="14.6640625" style="275" customWidth="1"/>
    <col min="7464" max="7466" width="12.6640625" style="275" customWidth="1"/>
    <col min="7467" max="7467" width="14.109375" style="275" customWidth="1"/>
    <col min="7468" max="7468" width="12.6640625" style="275" customWidth="1"/>
    <col min="7469" max="7469" width="12.88671875" style="275" customWidth="1"/>
    <col min="7470" max="7470" width="12.6640625" style="275" customWidth="1"/>
    <col min="7471" max="7471" width="11.33203125" style="275" customWidth="1"/>
    <col min="7472" max="7472" width="11.6640625" style="275" customWidth="1"/>
    <col min="7473" max="7473" width="10.88671875" style="275" customWidth="1"/>
    <col min="7474" max="7474" width="8" style="275" customWidth="1"/>
    <col min="7475" max="7475" width="7.44140625" style="275" customWidth="1"/>
    <col min="7476" max="7476" width="8.33203125" style="275" customWidth="1"/>
    <col min="7477" max="7477" width="8" style="275" customWidth="1"/>
    <col min="7478" max="7479" width="8.33203125" style="275" customWidth="1"/>
    <col min="7480" max="7480" width="7.88671875" style="275" customWidth="1"/>
    <col min="7481" max="7481" width="6" style="275" customWidth="1"/>
    <col min="7482" max="7680" width="8" style="275"/>
    <col min="7681" max="7681" width="3.33203125" style="275" bestFit="1" customWidth="1"/>
    <col min="7682" max="7682" width="25.33203125" style="275" customWidth="1"/>
    <col min="7683" max="7683" width="71.88671875" style="275" customWidth="1"/>
    <col min="7684" max="7690" width="10.6640625" style="275" customWidth="1"/>
    <col min="7691" max="7694" width="12.6640625" style="275" customWidth="1"/>
    <col min="7695" max="7695" width="14.6640625" style="275" customWidth="1"/>
    <col min="7696" max="7698" width="12.6640625" style="275" customWidth="1"/>
    <col min="7699" max="7699" width="14.6640625" style="275" customWidth="1"/>
    <col min="7700" max="7702" width="12.6640625" style="275" customWidth="1"/>
    <col min="7703" max="7703" width="14.6640625" style="275" customWidth="1"/>
    <col min="7704" max="7706" width="12.6640625" style="275" customWidth="1"/>
    <col min="7707" max="7707" width="14.6640625" style="275" customWidth="1"/>
    <col min="7708" max="7710" width="12.6640625" style="275" customWidth="1"/>
    <col min="7711" max="7711" width="14.6640625" style="275" customWidth="1"/>
    <col min="7712" max="7714" width="12.6640625" style="275" customWidth="1"/>
    <col min="7715" max="7715" width="14.6640625" style="275" customWidth="1"/>
    <col min="7716" max="7718" width="12.6640625" style="275" customWidth="1"/>
    <col min="7719" max="7719" width="14.6640625" style="275" customWidth="1"/>
    <col min="7720" max="7722" width="12.6640625" style="275" customWidth="1"/>
    <col min="7723" max="7723" width="14.109375" style="275" customWidth="1"/>
    <col min="7724" max="7724" width="12.6640625" style="275" customWidth="1"/>
    <col min="7725" max="7725" width="12.88671875" style="275" customWidth="1"/>
    <col min="7726" max="7726" width="12.6640625" style="275" customWidth="1"/>
    <col min="7727" max="7727" width="11.33203125" style="275" customWidth="1"/>
    <col min="7728" max="7728" width="11.6640625" style="275" customWidth="1"/>
    <col min="7729" max="7729" width="10.88671875" style="275" customWidth="1"/>
    <col min="7730" max="7730" width="8" style="275" customWidth="1"/>
    <col min="7731" max="7731" width="7.44140625" style="275" customWidth="1"/>
    <col min="7732" max="7732" width="8.33203125" style="275" customWidth="1"/>
    <col min="7733" max="7733" width="8" style="275" customWidth="1"/>
    <col min="7734" max="7735" width="8.33203125" style="275" customWidth="1"/>
    <col min="7736" max="7736" width="7.88671875" style="275" customWidth="1"/>
    <col min="7737" max="7737" width="6" style="275" customWidth="1"/>
    <col min="7738" max="7936" width="8" style="275"/>
    <col min="7937" max="7937" width="3.33203125" style="275" bestFit="1" customWidth="1"/>
    <col min="7938" max="7938" width="25.33203125" style="275" customWidth="1"/>
    <col min="7939" max="7939" width="71.88671875" style="275" customWidth="1"/>
    <col min="7940" max="7946" width="10.6640625" style="275" customWidth="1"/>
    <col min="7947" max="7950" width="12.6640625" style="275" customWidth="1"/>
    <col min="7951" max="7951" width="14.6640625" style="275" customWidth="1"/>
    <col min="7952" max="7954" width="12.6640625" style="275" customWidth="1"/>
    <col min="7955" max="7955" width="14.6640625" style="275" customWidth="1"/>
    <col min="7956" max="7958" width="12.6640625" style="275" customWidth="1"/>
    <col min="7959" max="7959" width="14.6640625" style="275" customWidth="1"/>
    <col min="7960" max="7962" width="12.6640625" style="275" customWidth="1"/>
    <col min="7963" max="7963" width="14.6640625" style="275" customWidth="1"/>
    <col min="7964" max="7966" width="12.6640625" style="275" customWidth="1"/>
    <col min="7967" max="7967" width="14.6640625" style="275" customWidth="1"/>
    <col min="7968" max="7970" width="12.6640625" style="275" customWidth="1"/>
    <col min="7971" max="7971" width="14.6640625" style="275" customWidth="1"/>
    <col min="7972" max="7974" width="12.6640625" style="275" customWidth="1"/>
    <col min="7975" max="7975" width="14.6640625" style="275" customWidth="1"/>
    <col min="7976" max="7978" width="12.6640625" style="275" customWidth="1"/>
    <col min="7979" max="7979" width="14.109375" style="275" customWidth="1"/>
    <col min="7980" max="7980" width="12.6640625" style="275" customWidth="1"/>
    <col min="7981" max="7981" width="12.88671875" style="275" customWidth="1"/>
    <col min="7982" max="7982" width="12.6640625" style="275" customWidth="1"/>
    <col min="7983" max="7983" width="11.33203125" style="275" customWidth="1"/>
    <col min="7984" max="7984" width="11.6640625" style="275" customWidth="1"/>
    <col min="7985" max="7985" width="10.88671875" style="275" customWidth="1"/>
    <col min="7986" max="7986" width="8" style="275" customWidth="1"/>
    <col min="7987" max="7987" width="7.44140625" style="275" customWidth="1"/>
    <col min="7988" max="7988" width="8.33203125" style="275" customWidth="1"/>
    <col min="7989" max="7989" width="8" style="275" customWidth="1"/>
    <col min="7990" max="7991" width="8.33203125" style="275" customWidth="1"/>
    <col min="7992" max="7992" width="7.88671875" style="275" customWidth="1"/>
    <col min="7993" max="7993" width="6" style="275" customWidth="1"/>
    <col min="7994" max="8192" width="8" style="275"/>
    <col min="8193" max="8193" width="3.33203125" style="275" bestFit="1" customWidth="1"/>
    <col min="8194" max="8194" width="25.33203125" style="275" customWidth="1"/>
    <col min="8195" max="8195" width="71.88671875" style="275" customWidth="1"/>
    <col min="8196" max="8202" width="10.6640625" style="275" customWidth="1"/>
    <col min="8203" max="8206" width="12.6640625" style="275" customWidth="1"/>
    <col min="8207" max="8207" width="14.6640625" style="275" customWidth="1"/>
    <col min="8208" max="8210" width="12.6640625" style="275" customWidth="1"/>
    <col min="8211" max="8211" width="14.6640625" style="275" customWidth="1"/>
    <col min="8212" max="8214" width="12.6640625" style="275" customWidth="1"/>
    <col min="8215" max="8215" width="14.6640625" style="275" customWidth="1"/>
    <col min="8216" max="8218" width="12.6640625" style="275" customWidth="1"/>
    <col min="8219" max="8219" width="14.6640625" style="275" customWidth="1"/>
    <col min="8220" max="8222" width="12.6640625" style="275" customWidth="1"/>
    <col min="8223" max="8223" width="14.6640625" style="275" customWidth="1"/>
    <col min="8224" max="8226" width="12.6640625" style="275" customWidth="1"/>
    <col min="8227" max="8227" width="14.6640625" style="275" customWidth="1"/>
    <col min="8228" max="8230" width="12.6640625" style="275" customWidth="1"/>
    <col min="8231" max="8231" width="14.6640625" style="275" customWidth="1"/>
    <col min="8232" max="8234" width="12.6640625" style="275" customWidth="1"/>
    <col min="8235" max="8235" width="14.109375" style="275" customWidth="1"/>
    <col min="8236" max="8236" width="12.6640625" style="275" customWidth="1"/>
    <col min="8237" max="8237" width="12.88671875" style="275" customWidth="1"/>
    <col min="8238" max="8238" width="12.6640625" style="275" customWidth="1"/>
    <col min="8239" max="8239" width="11.33203125" style="275" customWidth="1"/>
    <col min="8240" max="8240" width="11.6640625" style="275" customWidth="1"/>
    <col min="8241" max="8241" width="10.88671875" style="275" customWidth="1"/>
    <col min="8242" max="8242" width="8" style="275" customWidth="1"/>
    <col min="8243" max="8243" width="7.44140625" style="275" customWidth="1"/>
    <col min="8244" max="8244" width="8.33203125" style="275" customWidth="1"/>
    <col min="8245" max="8245" width="8" style="275" customWidth="1"/>
    <col min="8246" max="8247" width="8.33203125" style="275" customWidth="1"/>
    <col min="8248" max="8248" width="7.88671875" style="275" customWidth="1"/>
    <col min="8249" max="8249" width="6" style="275" customWidth="1"/>
    <col min="8250" max="8448" width="8" style="275"/>
    <col min="8449" max="8449" width="3.33203125" style="275" bestFit="1" customWidth="1"/>
    <col min="8450" max="8450" width="25.33203125" style="275" customWidth="1"/>
    <col min="8451" max="8451" width="71.88671875" style="275" customWidth="1"/>
    <col min="8452" max="8458" width="10.6640625" style="275" customWidth="1"/>
    <col min="8459" max="8462" width="12.6640625" style="275" customWidth="1"/>
    <col min="8463" max="8463" width="14.6640625" style="275" customWidth="1"/>
    <col min="8464" max="8466" width="12.6640625" style="275" customWidth="1"/>
    <col min="8467" max="8467" width="14.6640625" style="275" customWidth="1"/>
    <col min="8468" max="8470" width="12.6640625" style="275" customWidth="1"/>
    <col min="8471" max="8471" width="14.6640625" style="275" customWidth="1"/>
    <col min="8472" max="8474" width="12.6640625" style="275" customWidth="1"/>
    <col min="8475" max="8475" width="14.6640625" style="275" customWidth="1"/>
    <col min="8476" max="8478" width="12.6640625" style="275" customWidth="1"/>
    <col min="8479" max="8479" width="14.6640625" style="275" customWidth="1"/>
    <col min="8480" max="8482" width="12.6640625" style="275" customWidth="1"/>
    <col min="8483" max="8483" width="14.6640625" style="275" customWidth="1"/>
    <col min="8484" max="8486" width="12.6640625" style="275" customWidth="1"/>
    <col min="8487" max="8487" width="14.6640625" style="275" customWidth="1"/>
    <col min="8488" max="8490" width="12.6640625" style="275" customWidth="1"/>
    <col min="8491" max="8491" width="14.109375" style="275" customWidth="1"/>
    <col min="8492" max="8492" width="12.6640625" style="275" customWidth="1"/>
    <col min="8493" max="8493" width="12.88671875" style="275" customWidth="1"/>
    <col min="8494" max="8494" width="12.6640625" style="275" customWidth="1"/>
    <col min="8495" max="8495" width="11.33203125" style="275" customWidth="1"/>
    <col min="8496" max="8496" width="11.6640625" style="275" customWidth="1"/>
    <col min="8497" max="8497" width="10.88671875" style="275" customWidth="1"/>
    <col min="8498" max="8498" width="8" style="275" customWidth="1"/>
    <col min="8499" max="8499" width="7.44140625" style="275" customWidth="1"/>
    <col min="8500" max="8500" width="8.33203125" style="275" customWidth="1"/>
    <col min="8501" max="8501" width="8" style="275" customWidth="1"/>
    <col min="8502" max="8503" width="8.33203125" style="275" customWidth="1"/>
    <col min="8504" max="8504" width="7.88671875" style="275" customWidth="1"/>
    <col min="8505" max="8505" width="6" style="275" customWidth="1"/>
    <col min="8506" max="8704" width="8" style="275"/>
    <col min="8705" max="8705" width="3.33203125" style="275" bestFit="1" customWidth="1"/>
    <col min="8706" max="8706" width="25.33203125" style="275" customWidth="1"/>
    <col min="8707" max="8707" width="71.88671875" style="275" customWidth="1"/>
    <col min="8708" max="8714" width="10.6640625" style="275" customWidth="1"/>
    <col min="8715" max="8718" width="12.6640625" style="275" customWidth="1"/>
    <col min="8719" max="8719" width="14.6640625" style="275" customWidth="1"/>
    <col min="8720" max="8722" width="12.6640625" style="275" customWidth="1"/>
    <col min="8723" max="8723" width="14.6640625" style="275" customWidth="1"/>
    <col min="8724" max="8726" width="12.6640625" style="275" customWidth="1"/>
    <col min="8727" max="8727" width="14.6640625" style="275" customWidth="1"/>
    <col min="8728" max="8730" width="12.6640625" style="275" customWidth="1"/>
    <col min="8731" max="8731" width="14.6640625" style="275" customWidth="1"/>
    <col min="8732" max="8734" width="12.6640625" style="275" customWidth="1"/>
    <col min="8735" max="8735" width="14.6640625" style="275" customWidth="1"/>
    <col min="8736" max="8738" width="12.6640625" style="275" customWidth="1"/>
    <col min="8739" max="8739" width="14.6640625" style="275" customWidth="1"/>
    <col min="8740" max="8742" width="12.6640625" style="275" customWidth="1"/>
    <col min="8743" max="8743" width="14.6640625" style="275" customWidth="1"/>
    <col min="8744" max="8746" width="12.6640625" style="275" customWidth="1"/>
    <col min="8747" max="8747" width="14.109375" style="275" customWidth="1"/>
    <col min="8748" max="8748" width="12.6640625" style="275" customWidth="1"/>
    <col min="8749" max="8749" width="12.88671875" style="275" customWidth="1"/>
    <col min="8750" max="8750" width="12.6640625" style="275" customWidth="1"/>
    <col min="8751" max="8751" width="11.33203125" style="275" customWidth="1"/>
    <col min="8752" max="8752" width="11.6640625" style="275" customWidth="1"/>
    <col min="8753" max="8753" width="10.88671875" style="275" customWidth="1"/>
    <col min="8754" max="8754" width="8" style="275" customWidth="1"/>
    <col min="8755" max="8755" width="7.44140625" style="275" customWidth="1"/>
    <col min="8756" max="8756" width="8.33203125" style="275" customWidth="1"/>
    <col min="8757" max="8757" width="8" style="275" customWidth="1"/>
    <col min="8758" max="8759" width="8.33203125" style="275" customWidth="1"/>
    <col min="8760" max="8760" width="7.88671875" style="275" customWidth="1"/>
    <col min="8761" max="8761" width="6" style="275" customWidth="1"/>
    <col min="8762" max="8960" width="8" style="275"/>
    <col min="8961" max="8961" width="3.33203125" style="275" bestFit="1" customWidth="1"/>
    <col min="8962" max="8962" width="25.33203125" style="275" customWidth="1"/>
    <col min="8963" max="8963" width="71.88671875" style="275" customWidth="1"/>
    <col min="8964" max="8970" width="10.6640625" style="275" customWidth="1"/>
    <col min="8971" max="8974" width="12.6640625" style="275" customWidth="1"/>
    <col min="8975" max="8975" width="14.6640625" style="275" customWidth="1"/>
    <col min="8976" max="8978" width="12.6640625" style="275" customWidth="1"/>
    <col min="8979" max="8979" width="14.6640625" style="275" customWidth="1"/>
    <col min="8980" max="8982" width="12.6640625" style="275" customWidth="1"/>
    <col min="8983" max="8983" width="14.6640625" style="275" customWidth="1"/>
    <col min="8984" max="8986" width="12.6640625" style="275" customWidth="1"/>
    <col min="8987" max="8987" width="14.6640625" style="275" customWidth="1"/>
    <col min="8988" max="8990" width="12.6640625" style="275" customWidth="1"/>
    <col min="8991" max="8991" width="14.6640625" style="275" customWidth="1"/>
    <col min="8992" max="8994" width="12.6640625" style="275" customWidth="1"/>
    <col min="8995" max="8995" width="14.6640625" style="275" customWidth="1"/>
    <col min="8996" max="8998" width="12.6640625" style="275" customWidth="1"/>
    <col min="8999" max="8999" width="14.6640625" style="275" customWidth="1"/>
    <col min="9000" max="9002" width="12.6640625" style="275" customWidth="1"/>
    <col min="9003" max="9003" width="14.109375" style="275" customWidth="1"/>
    <col min="9004" max="9004" width="12.6640625" style="275" customWidth="1"/>
    <col min="9005" max="9005" width="12.88671875" style="275" customWidth="1"/>
    <col min="9006" max="9006" width="12.6640625" style="275" customWidth="1"/>
    <col min="9007" max="9007" width="11.33203125" style="275" customWidth="1"/>
    <col min="9008" max="9008" width="11.6640625" style="275" customWidth="1"/>
    <col min="9009" max="9009" width="10.88671875" style="275" customWidth="1"/>
    <col min="9010" max="9010" width="8" style="275" customWidth="1"/>
    <col min="9011" max="9011" width="7.44140625" style="275" customWidth="1"/>
    <col min="9012" max="9012" width="8.33203125" style="275" customWidth="1"/>
    <col min="9013" max="9013" width="8" style="275" customWidth="1"/>
    <col min="9014" max="9015" width="8.33203125" style="275" customWidth="1"/>
    <col min="9016" max="9016" width="7.88671875" style="275" customWidth="1"/>
    <col min="9017" max="9017" width="6" style="275" customWidth="1"/>
    <col min="9018" max="9216" width="8" style="275"/>
    <col min="9217" max="9217" width="3.33203125" style="275" bestFit="1" customWidth="1"/>
    <col min="9218" max="9218" width="25.33203125" style="275" customWidth="1"/>
    <col min="9219" max="9219" width="71.88671875" style="275" customWidth="1"/>
    <col min="9220" max="9226" width="10.6640625" style="275" customWidth="1"/>
    <col min="9227" max="9230" width="12.6640625" style="275" customWidth="1"/>
    <col min="9231" max="9231" width="14.6640625" style="275" customWidth="1"/>
    <col min="9232" max="9234" width="12.6640625" style="275" customWidth="1"/>
    <col min="9235" max="9235" width="14.6640625" style="275" customWidth="1"/>
    <col min="9236" max="9238" width="12.6640625" style="275" customWidth="1"/>
    <col min="9239" max="9239" width="14.6640625" style="275" customWidth="1"/>
    <col min="9240" max="9242" width="12.6640625" style="275" customWidth="1"/>
    <col min="9243" max="9243" width="14.6640625" style="275" customWidth="1"/>
    <col min="9244" max="9246" width="12.6640625" style="275" customWidth="1"/>
    <col min="9247" max="9247" width="14.6640625" style="275" customWidth="1"/>
    <col min="9248" max="9250" width="12.6640625" style="275" customWidth="1"/>
    <col min="9251" max="9251" width="14.6640625" style="275" customWidth="1"/>
    <col min="9252" max="9254" width="12.6640625" style="275" customWidth="1"/>
    <col min="9255" max="9255" width="14.6640625" style="275" customWidth="1"/>
    <col min="9256" max="9258" width="12.6640625" style="275" customWidth="1"/>
    <col min="9259" max="9259" width="14.109375" style="275" customWidth="1"/>
    <col min="9260" max="9260" width="12.6640625" style="275" customWidth="1"/>
    <col min="9261" max="9261" width="12.88671875" style="275" customWidth="1"/>
    <col min="9262" max="9262" width="12.6640625" style="275" customWidth="1"/>
    <col min="9263" max="9263" width="11.33203125" style="275" customWidth="1"/>
    <col min="9264" max="9264" width="11.6640625" style="275" customWidth="1"/>
    <col min="9265" max="9265" width="10.88671875" style="275" customWidth="1"/>
    <col min="9266" max="9266" width="8" style="275" customWidth="1"/>
    <col min="9267" max="9267" width="7.44140625" style="275" customWidth="1"/>
    <col min="9268" max="9268" width="8.33203125" style="275" customWidth="1"/>
    <col min="9269" max="9269" width="8" style="275" customWidth="1"/>
    <col min="9270" max="9271" width="8.33203125" style="275" customWidth="1"/>
    <col min="9272" max="9272" width="7.88671875" style="275" customWidth="1"/>
    <col min="9273" max="9273" width="6" style="275" customWidth="1"/>
    <col min="9274" max="9472" width="8" style="275"/>
    <col min="9473" max="9473" width="3.33203125" style="275" bestFit="1" customWidth="1"/>
    <col min="9474" max="9474" width="25.33203125" style="275" customWidth="1"/>
    <col min="9475" max="9475" width="71.88671875" style="275" customWidth="1"/>
    <col min="9476" max="9482" width="10.6640625" style="275" customWidth="1"/>
    <col min="9483" max="9486" width="12.6640625" style="275" customWidth="1"/>
    <col min="9487" max="9487" width="14.6640625" style="275" customWidth="1"/>
    <col min="9488" max="9490" width="12.6640625" style="275" customWidth="1"/>
    <col min="9491" max="9491" width="14.6640625" style="275" customWidth="1"/>
    <col min="9492" max="9494" width="12.6640625" style="275" customWidth="1"/>
    <col min="9495" max="9495" width="14.6640625" style="275" customWidth="1"/>
    <col min="9496" max="9498" width="12.6640625" style="275" customWidth="1"/>
    <col min="9499" max="9499" width="14.6640625" style="275" customWidth="1"/>
    <col min="9500" max="9502" width="12.6640625" style="275" customWidth="1"/>
    <col min="9503" max="9503" width="14.6640625" style="275" customWidth="1"/>
    <col min="9504" max="9506" width="12.6640625" style="275" customWidth="1"/>
    <col min="9507" max="9507" width="14.6640625" style="275" customWidth="1"/>
    <col min="9508" max="9510" width="12.6640625" style="275" customWidth="1"/>
    <col min="9511" max="9511" width="14.6640625" style="275" customWidth="1"/>
    <col min="9512" max="9514" width="12.6640625" style="275" customWidth="1"/>
    <col min="9515" max="9515" width="14.109375" style="275" customWidth="1"/>
    <col min="9516" max="9516" width="12.6640625" style="275" customWidth="1"/>
    <col min="9517" max="9517" width="12.88671875" style="275" customWidth="1"/>
    <col min="9518" max="9518" width="12.6640625" style="275" customWidth="1"/>
    <col min="9519" max="9519" width="11.33203125" style="275" customWidth="1"/>
    <col min="9520" max="9520" width="11.6640625" style="275" customWidth="1"/>
    <col min="9521" max="9521" width="10.88671875" style="275" customWidth="1"/>
    <col min="9522" max="9522" width="8" style="275" customWidth="1"/>
    <col min="9523" max="9523" width="7.44140625" style="275" customWidth="1"/>
    <col min="9524" max="9524" width="8.33203125" style="275" customWidth="1"/>
    <col min="9525" max="9525" width="8" style="275" customWidth="1"/>
    <col min="9526" max="9527" width="8.33203125" style="275" customWidth="1"/>
    <col min="9528" max="9528" width="7.88671875" style="275" customWidth="1"/>
    <col min="9529" max="9529" width="6" style="275" customWidth="1"/>
    <col min="9530" max="9728" width="8" style="275"/>
    <col min="9729" max="9729" width="3.33203125" style="275" bestFit="1" customWidth="1"/>
    <col min="9730" max="9730" width="25.33203125" style="275" customWidth="1"/>
    <col min="9731" max="9731" width="71.88671875" style="275" customWidth="1"/>
    <col min="9732" max="9738" width="10.6640625" style="275" customWidth="1"/>
    <col min="9739" max="9742" width="12.6640625" style="275" customWidth="1"/>
    <col min="9743" max="9743" width="14.6640625" style="275" customWidth="1"/>
    <col min="9744" max="9746" width="12.6640625" style="275" customWidth="1"/>
    <col min="9747" max="9747" width="14.6640625" style="275" customWidth="1"/>
    <col min="9748" max="9750" width="12.6640625" style="275" customWidth="1"/>
    <col min="9751" max="9751" width="14.6640625" style="275" customWidth="1"/>
    <col min="9752" max="9754" width="12.6640625" style="275" customWidth="1"/>
    <col min="9755" max="9755" width="14.6640625" style="275" customWidth="1"/>
    <col min="9756" max="9758" width="12.6640625" style="275" customWidth="1"/>
    <col min="9759" max="9759" width="14.6640625" style="275" customWidth="1"/>
    <col min="9760" max="9762" width="12.6640625" style="275" customWidth="1"/>
    <col min="9763" max="9763" width="14.6640625" style="275" customWidth="1"/>
    <col min="9764" max="9766" width="12.6640625" style="275" customWidth="1"/>
    <col min="9767" max="9767" width="14.6640625" style="275" customWidth="1"/>
    <col min="9768" max="9770" width="12.6640625" style="275" customWidth="1"/>
    <col min="9771" max="9771" width="14.109375" style="275" customWidth="1"/>
    <col min="9772" max="9772" width="12.6640625" style="275" customWidth="1"/>
    <col min="9773" max="9773" width="12.88671875" style="275" customWidth="1"/>
    <col min="9774" max="9774" width="12.6640625" style="275" customWidth="1"/>
    <col min="9775" max="9775" width="11.33203125" style="275" customWidth="1"/>
    <col min="9776" max="9776" width="11.6640625" style="275" customWidth="1"/>
    <col min="9777" max="9777" width="10.88671875" style="275" customWidth="1"/>
    <col min="9778" max="9778" width="8" style="275" customWidth="1"/>
    <col min="9779" max="9779" width="7.44140625" style="275" customWidth="1"/>
    <col min="9780" max="9780" width="8.33203125" style="275" customWidth="1"/>
    <col min="9781" max="9781" width="8" style="275" customWidth="1"/>
    <col min="9782" max="9783" width="8.33203125" style="275" customWidth="1"/>
    <col min="9784" max="9784" width="7.88671875" style="275" customWidth="1"/>
    <col min="9785" max="9785" width="6" style="275" customWidth="1"/>
    <col min="9786" max="9984" width="8" style="275"/>
    <col min="9985" max="9985" width="3.33203125" style="275" bestFit="1" customWidth="1"/>
    <col min="9986" max="9986" width="25.33203125" style="275" customWidth="1"/>
    <col min="9987" max="9987" width="71.88671875" style="275" customWidth="1"/>
    <col min="9988" max="9994" width="10.6640625" style="275" customWidth="1"/>
    <col min="9995" max="9998" width="12.6640625" style="275" customWidth="1"/>
    <col min="9999" max="9999" width="14.6640625" style="275" customWidth="1"/>
    <col min="10000" max="10002" width="12.6640625" style="275" customWidth="1"/>
    <col min="10003" max="10003" width="14.6640625" style="275" customWidth="1"/>
    <col min="10004" max="10006" width="12.6640625" style="275" customWidth="1"/>
    <col min="10007" max="10007" width="14.6640625" style="275" customWidth="1"/>
    <col min="10008" max="10010" width="12.6640625" style="275" customWidth="1"/>
    <col min="10011" max="10011" width="14.6640625" style="275" customWidth="1"/>
    <col min="10012" max="10014" width="12.6640625" style="275" customWidth="1"/>
    <col min="10015" max="10015" width="14.6640625" style="275" customWidth="1"/>
    <col min="10016" max="10018" width="12.6640625" style="275" customWidth="1"/>
    <col min="10019" max="10019" width="14.6640625" style="275" customWidth="1"/>
    <col min="10020" max="10022" width="12.6640625" style="275" customWidth="1"/>
    <col min="10023" max="10023" width="14.6640625" style="275" customWidth="1"/>
    <col min="10024" max="10026" width="12.6640625" style="275" customWidth="1"/>
    <col min="10027" max="10027" width="14.109375" style="275" customWidth="1"/>
    <col min="10028" max="10028" width="12.6640625" style="275" customWidth="1"/>
    <col min="10029" max="10029" width="12.88671875" style="275" customWidth="1"/>
    <col min="10030" max="10030" width="12.6640625" style="275" customWidth="1"/>
    <col min="10031" max="10031" width="11.33203125" style="275" customWidth="1"/>
    <col min="10032" max="10032" width="11.6640625" style="275" customWidth="1"/>
    <col min="10033" max="10033" width="10.88671875" style="275" customWidth="1"/>
    <col min="10034" max="10034" width="8" style="275" customWidth="1"/>
    <col min="10035" max="10035" width="7.44140625" style="275" customWidth="1"/>
    <col min="10036" max="10036" width="8.33203125" style="275" customWidth="1"/>
    <col min="10037" max="10037" width="8" style="275" customWidth="1"/>
    <col min="10038" max="10039" width="8.33203125" style="275" customWidth="1"/>
    <col min="10040" max="10040" width="7.88671875" style="275" customWidth="1"/>
    <col min="10041" max="10041" width="6" style="275" customWidth="1"/>
    <col min="10042" max="10240" width="8" style="275"/>
    <col min="10241" max="10241" width="3.33203125" style="275" bestFit="1" customWidth="1"/>
    <col min="10242" max="10242" width="25.33203125" style="275" customWidth="1"/>
    <col min="10243" max="10243" width="71.88671875" style="275" customWidth="1"/>
    <col min="10244" max="10250" width="10.6640625" style="275" customWidth="1"/>
    <col min="10251" max="10254" width="12.6640625" style="275" customWidth="1"/>
    <col min="10255" max="10255" width="14.6640625" style="275" customWidth="1"/>
    <col min="10256" max="10258" width="12.6640625" style="275" customWidth="1"/>
    <col min="10259" max="10259" width="14.6640625" style="275" customWidth="1"/>
    <col min="10260" max="10262" width="12.6640625" style="275" customWidth="1"/>
    <col min="10263" max="10263" width="14.6640625" style="275" customWidth="1"/>
    <col min="10264" max="10266" width="12.6640625" style="275" customWidth="1"/>
    <col min="10267" max="10267" width="14.6640625" style="275" customWidth="1"/>
    <col min="10268" max="10270" width="12.6640625" style="275" customWidth="1"/>
    <col min="10271" max="10271" width="14.6640625" style="275" customWidth="1"/>
    <col min="10272" max="10274" width="12.6640625" style="275" customWidth="1"/>
    <col min="10275" max="10275" width="14.6640625" style="275" customWidth="1"/>
    <col min="10276" max="10278" width="12.6640625" style="275" customWidth="1"/>
    <col min="10279" max="10279" width="14.6640625" style="275" customWidth="1"/>
    <col min="10280" max="10282" width="12.6640625" style="275" customWidth="1"/>
    <col min="10283" max="10283" width="14.109375" style="275" customWidth="1"/>
    <col min="10284" max="10284" width="12.6640625" style="275" customWidth="1"/>
    <col min="10285" max="10285" width="12.88671875" style="275" customWidth="1"/>
    <col min="10286" max="10286" width="12.6640625" style="275" customWidth="1"/>
    <col min="10287" max="10287" width="11.33203125" style="275" customWidth="1"/>
    <col min="10288" max="10288" width="11.6640625" style="275" customWidth="1"/>
    <col min="10289" max="10289" width="10.88671875" style="275" customWidth="1"/>
    <col min="10290" max="10290" width="8" style="275" customWidth="1"/>
    <col min="10291" max="10291" width="7.44140625" style="275" customWidth="1"/>
    <col min="10292" max="10292" width="8.33203125" style="275" customWidth="1"/>
    <col min="10293" max="10293" width="8" style="275" customWidth="1"/>
    <col min="10294" max="10295" width="8.33203125" style="275" customWidth="1"/>
    <col min="10296" max="10296" width="7.88671875" style="275" customWidth="1"/>
    <col min="10297" max="10297" width="6" style="275" customWidth="1"/>
    <col min="10298" max="10496" width="8" style="275"/>
    <col min="10497" max="10497" width="3.33203125" style="275" bestFit="1" customWidth="1"/>
    <col min="10498" max="10498" width="25.33203125" style="275" customWidth="1"/>
    <col min="10499" max="10499" width="71.88671875" style="275" customWidth="1"/>
    <col min="10500" max="10506" width="10.6640625" style="275" customWidth="1"/>
    <col min="10507" max="10510" width="12.6640625" style="275" customWidth="1"/>
    <col min="10511" max="10511" width="14.6640625" style="275" customWidth="1"/>
    <col min="10512" max="10514" width="12.6640625" style="275" customWidth="1"/>
    <col min="10515" max="10515" width="14.6640625" style="275" customWidth="1"/>
    <col min="10516" max="10518" width="12.6640625" style="275" customWidth="1"/>
    <col min="10519" max="10519" width="14.6640625" style="275" customWidth="1"/>
    <col min="10520" max="10522" width="12.6640625" style="275" customWidth="1"/>
    <col min="10523" max="10523" width="14.6640625" style="275" customWidth="1"/>
    <col min="10524" max="10526" width="12.6640625" style="275" customWidth="1"/>
    <col min="10527" max="10527" width="14.6640625" style="275" customWidth="1"/>
    <col min="10528" max="10530" width="12.6640625" style="275" customWidth="1"/>
    <col min="10531" max="10531" width="14.6640625" style="275" customWidth="1"/>
    <col min="10532" max="10534" width="12.6640625" style="275" customWidth="1"/>
    <col min="10535" max="10535" width="14.6640625" style="275" customWidth="1"/>
    <col min="10536" max="10538" width="12.6640625" style="275" customWidth="1"/>
    <col min="10539" max="10539" width="14.109375" style="275" customWidth="1"/>
    <col min="10540" max="10540" width="12.6640625" style="275" customWidth="1"/>
    <col min="10541" max="10541" width="12.88671875" style="275" customWidth="1"/>
    <col min="10542" max="10542" width="12.6640625" style="275" customWidth="1"/>
    <col min="10543" max="10543" width="11.33203125" style="275" customWidth="1"/>
    <col min="10544" max="10544" width="11.6640625" style="275" customWidth="1"/>
    <col min="10545" max="10545" width="10.88671875" style="275" customWidth="1"/>
    <col min="10546" max="10546" width="8" style="275" customWidth="1"/>
    <col min="10547" max="10547" width="7.44140625" style="275" customWidth="1"/>
    <col min="10548" max="10548" width="8.33203125" style="275" customWidth="1"/>
    <col min="10549" max="10549" width="8" style="275" customWidth="1"/>
    <col min="10550" max="10551" width="8.33203125" style="275" customWidth="1"/>
    <col min="10552" max="10552" width="7.88671875" style="275" customWidth="1"/>
    <col min="10553" max="10553" width="6" style="275" customWidth="1"/>
    <col min="10554" max="10752" width="8" style="275"/>
    <col min="10753" max="10753" width="3.33203125" style="275" bestFit="1" customWidth="1"/>
    <col min="10754" max="10754" width="25.33203125" style="275" customWidth="1"/>
    <col min="10755" max="10755" width="71.88671875" style="275" customWidth="1"/>
    <col min="10756" max="10762" width="10.6640625" style="275" customWidth="1"/>
    <col min="10763" max="10766" width="12.6640625" style="275" customWidth="1"/>
    <col min="10767" max="10767" width="14.6640625" style="275" customWidth="1"/>
    <col min="10768" max="10770" width="12.6640625" style="275" customWidth="1"/>
    <col min="10771" max="10771" width="14.6640625" style="275" customWidth="1"/>
    <col min="10772" max="10774" width="12.6640625" style="275" customWidth="1"/>
    <col min="10775" max="10775" width="14.6640625" style="275" customWidth="1"/>
    <col min="10776" max="10778" width="12.6640625" style="275" customWidth="1"/>
    <col min="10779" max="10779" width="14.6640625" style="275" customWidth="1"/>
    <col min="10780" max="10782" width="12.6640625" style="275" customWidth="1"/>
    <col min="10783" max="10783" width="14.6640625" style="275" customWidth="1"/>
    <col min="10784" max="10786" width="12.6640625" style="275" customWidth="1"/>
    <col min="10787" max="10787" width="14.6640625" style="275" customWidth="1"/>
    <col min="10788" max="10790" width="12.6640625" style="275" customWidth="1"/>
    <col min="10791" max="10791" width="14.6640625" style="275" customWidth="1"/>
    <col min="10792" max="10794" width="12.6640625" style="275" customWidth="1"/>
    <col min="10795" max="10795" width="14.109375" style="275" customWidth="1"/>
    <col min="10796" max="10796" width="12.6640625" style="275" customWidth="1"/>
    <col min="10797" max="10797" width="12.88671875" style="275" customWidth="1"/>
    <col min="10798" max="10798" width="12.6640625" style="275" customWidth="1"/>
    <col min="10799" max="10799" width="11.33203125" style="275" customWidth="1"/>
    <col min="10800" max="10800" width="11.6640625" style="275" customWidth="1"/>
    <col min="10801" max="10801" width="10.88671875" style="275" customWidth="1"/>
    <col min="10802" max="10802" width="8" style="275" customWidth="1"/>
    <col min="10803" max="10803" width="7.44140625" style="275" customWidth="1"/>
    <col min="10804" max="10804" width="8.33203125" style="275" customWidth="1"/>
    <col min="10805" max="10805" width="8" style="275" customWidth="1"/>
    <col min="10806" max="10807" width="8.33203125" style="275" customWidth="1"/>
    <col min="10808" max="10808" width="7.88671875" style="275" customWidth="1"/>
    <col min="10809" max="10809" width="6" style="275" customWidth="1"/>
    <col min="10810" max="11008" width="8" style="275"/>
    <col min="11009" max="11009" width="3.33203125" style="275" bestFit="1" customWidth="1"/>
    <col min="11010" max="11010" width="25.33203125" style="275" customWidth="1"/>
    <col min="11011" max="11011" width="71.88671875" style="275" customWidth="1"/>
    <col min="11012" max="11018" width="10.6640625" style="275" customWidth="1"/>
    <col min="11019" max="11022" width="12.6640625" style="275" customWidth="1"/>
    <col min="11023" max="11023" width="14.6640625" style="275" customWidth="1"/>
    <col min="11024" max="11026" width="12.6640625" style="275" customWidth="1"/>
    <col min="11027" max="11027" width="14.6640625" style="275" customWidth="1"/>
    <col min="11028" max="11030" width="12.6640625" style="275" customWidth="1"/>
    <col min="11031" max="11031" width="14.6640625" style="275" customWidth="1"/>
    <col min="11032" max="11034" width="12.6640625" style="275" customWidth="1"/>
    <col min="11035" max="11035" width="14.6640625" style="275" customWidth="1"/>
    <col min="11036" max="11038" width="12.6640625" style="275" customWidth="1"/>
    <col min="11039" max="11039" width="14.6640625" style="275" customWidth="1"/>
    <col min="11040" max="11042" width="12.6640625" style="275" customWidth="1"/>
    <col min="11043" max="11043" width="14.6640625" style="275" customWidth="1"/>
    <col min="11044" max="11046" width="12.6640625" style="275" customWidth="1"/>
    <col min="11047" max="11047" width="14.6640625" style="275" customWidth="1"/>
    <col min="11048" max="11050" width="12.6640625" style="275" customWidth="1"/>
    <col min="11051" max="11051" width="14.109375" style="275" customWidth="1"/>
    <col min="11052" max="11052" width="12.6640625" style="275" customWidth="1"/>
    <col min="11053" max="11053" width="12.88671875" style="275" customWidth="1"/>
    <col min="11054" max="11054" width="12.6640625" style="275" customWidth="1"/>
    <col min="11055" max="11055" width="11.33203125" style="275" customWidth="1"/>
    <col min="11056" max="11056" width="11.6640625" style="275" customWidth="1"/>
    <col min="11057" max="11057" width="10.88671875" style="275" customWidth="1"/>
    <col min="11058" max="11058" width="8" style="275" customWidth="1"/>
    <col min="11059" max="11059" width="7.44140625" style="275" customWidth="1"/>
    <col min="11060" max="11060" width="8.33203125" style="275" customWidth="1"/>
    <col min="11061" max="11061" width="8" style="275" customWidth="1"/>
    <col min="11062" max="11063" width="8.33203125" style="275" customWidth="1"/>
    <col min="11064" max="11064" width="7.88671875" style="275" customWidth="1"/>
    <col min="11065" max="11065" width="6" style="275" customWidth="1"/>
    <col min="11066" max="11264" width="8" style="275"/>
    <col min="11265" max="11265" width="3.33203125" style="275" bestFit="1" customWidth="1"/>
    <col min="11266" max="11266" width="25.33203125" style="275" customWidth="1"/>
    <col min="11267" max="11267" width="71.88671875" style="275" customWidth="1"/>
    <col min="11268" max="11274" width="10.6640625" style="275" customWidth="1"/>
    <col min="11275" max="11278" width="12.6640625" style="275" customWidth="1"/>
    <col min="11279" max="11279" width="14.6640625" style="275" customWidth="1"/>
    <col min="11280" max="11282" width="12.6640625" style="275" customWidth="1"/>
    <col min="11283" max="11283" width="14.6640625" style="275" customWidth="1"/>
    <col min="11284" max="11286" width="12.6640625" style="275" customWidth="1"/>
    <col min="11287" max="11287" width="14.6640625" style="275" customWidth="1"/>
    <col min="11288" max="11290" width="12.6640625" style="275" customWidth="1"/>
    <col min="11291" max="11291" width="14.6640625" style="275" customWidth="1"/>
    <col min="11292" max="11294" width="12.6640625" style="275" customWidth="1"/>
    <col min="11295" max="11295" width="14.6640625" style="275" customWidth="1"/>
    <col min="11296" max="11298" width="12.6640625" style="275" customWidth="1"/>
    <col min="11299" max="11299" width="14.6640625" style="275" customWidth="1"/>
    <col min="11300" max="11302" width="12.6640625" style="275" customWidth="1"/>
    <col min="11303" max="11303" width="14.6640625" style="275" customWidth="1"/>
    <col min="11304" max="11306" width="12.6640625" style="275" customWidth="1"/>
    <col min="11307" max="11307" width="14.109375" style="275" customWidth="1"/>
    <col min="11308" max="11308" width="12.6640625" style="275" customWidth="1"/>
    <col min="11309" max="11309" width="12.88671875" style="275" customWidth="1"/>
    <col min="11310" max="11310" width="12.6640625" style="275" customWidth="1"/>
    <col min="11311" max="11311" width="11.33203125" style="275" customWidth="1"/>
    <col min="11312" max="11312" width="11.6640625" style="275" customWidth="1"/>
    <col min="11313" max="11313" width="10.88671875" style="275" customWidth="1"/>
    <col min="11314" max="11314" width="8" style="275" customWidth="1"/>
    <col min="11315" max="11315" width="7.44140625" style="275" customWidth="1"/>
    <col min="11316" max="11316" width="8.33203125" style="275" customWidth="1"/>
    <col min="11317" max="11317" width="8" style="275" customWidth="1"/>
    <col min="11318" max="11319" width="8.33203125" style="275" customWidth="1"/>
    <col min="11320" max="11320" width="7.88671875" style="275" customWidth="1"/>
    <col min="11321" max="11321" width="6" style="275" customWidth="1"/>
    <col min="11322" max="11520" width="8" style="275"/>
    <col min="11521" max="11521" width="3.33203125" style="275" bestFit="1" customWidth="1"/>
    <col min="11522" max="11522" width="25.33203125" style="275" customWidth="1"/>
    <col min="11523" max="11523" width="71.88671875" style="275" customWidth="1"/>
    <col min="11524" max="11530" width="10.6640625" style="275" customWidth="1"/>
    <col min="11531" max="11534" width="12.6640625" style="275" customWidth="1"/>
    <col min="11535" max="11535" width="14.6640625" style="275" customWidth="1"/>
    <col min="11536" max="11538" width="12.6640625" style="275" customWidth="1"/>
    <col min="11539" max="11539" width="14.6640625" style="275" customWidth="1"/>
    <col min="11540" max="11542" width="12.6640625" style="275" customWidth="1"/>
    <col min="11543" max="11543" width="14.6640625" style="275" customWidth="1"/>
    <col min="11544" max="11546" width="12.6640625" style="275" customWidth="1"/>
    <col min="11547" max="11547" width="14.6640625" style="275" customWidth="1"/>
    <col min="11548" max="11550" width="12.6640625" style="275" customWidth="1"/>
    <col min="11551" max="11551" width="14.6640625" style="275" customWidth="1"/>
    <col min="11552" max="11554" width="12.6640625" style="275" customWidth="1"/>
    <col min="11555" max="11555" width="14.6640625" style="275" customWidth="1"/>
    <col min="11556" max="11558" width="12.6640625" style="275" customWidth="1"/>
    <col min="11559" max="11559" width="14.6640625" style="275" customWidth="1"/>
    <col min="11560" max="11562" width="12.6640625" style="275" customWidth="1"/>
    <col min="11563" max="11563" width="14.109375" style="275" customWidth="1"/>
    <col min="11564" max="11564" width="12.6640625" style="275" customWidth="1"/>
    <col min="11565" max="11565" width="12.88671875" style="275" customWidth="1"/>
    <col min="11566" max="11566" width="12.6640625" style="275" customWidth="1"/>
    <col min="11567" max="11567" width="11.33203125" style="275" customWidth="1"/>
    <col min="11568" max="11568" width="11.6640625" style="275" customWidth="1"/>
    <col min="11569" max="11569" width="10.88671875" style="275" customWidth="1"/>
    <col min="11570" max="11570" width="8" style="275" customWidth="1"/>
    <col min="11571" max="11571" width="7.44140625" style="275" customWidth="1"/>
    <col min="11572" max="11572" width="8.33203125" style="275" customWidth="1"/>
    <col min="11573" max="11573" width="8" style="275" customWidth="1"/>
    <col min="11574" max="11575" width="8.33203125" style="275" customWidth="1"/>
    <col min="11576" max="11576" width="7.88671875" style="275" customWidth="1"/>
    <col min="11577" max="11577" width="6" style="275" customWidth="1"/>
    <col min="11578" max="11776" width="8" style="275"/>
    <col min="11777" max="11777" width="3.33203125" style="275" bestFit="1" customWidth="1"/>
    <col min="11778" max="11778" width="25.33203125" style="275" customWidth="1"/>
    <col min="11779" max="11779" width="71.88671875" style="275" customWidth="1"/>
    <col min="11780" max="11786" width="10.6640625" style="275" customWidth="1"/>
    <col min="11787" max="11790" width="12.6640625" style="275" customWidth="1"/>
    <col min="11791" max="11791" width="14.6640625" style="275" customWidth="1"/>
    <col min="11792" max="11794" width="12.6640625" style="275" customWidth="1"/>
    <col min="11795" max="11795" width="14.6640625" style="275" customWidth="1"/>
    <col min="11796" max="11798" width="12.6640625" style="275" customWidth="1"/>
    <col min="11799" max="11799" width="14.6640625" style="275" customWidth="1"/>
    <col min="11800" max="11802" width="12.6640625" style="275" customWidth="1"/>
    <col min="11803" max="11803" width="14.6640625" style="275" customWidth="1"/>
    <col min="11804" max="11806" width="12.6640625" style="275" customWidth="1"/>
    <col min="11807" max="11807" width="14.6640625" style="275" customWidth="1"/>
    <col min="11808" max="11810" width="12.6640625" style="275" customWidth="1"/>
    <col min="11811" max="11811" width="14.6640625" style="275" customWidth="1"/>
    <col min="11812" max="11814" width="12.6640625" style="275" customWidth="1"/>
    <col min="11815" max="11815" width="14.6640625" style="275" customWidth="1"/>
    <col min="11816" max="11818" width="12.6640625" style="275" customWidth="1"/>
    <col min="11819" max="11819" width="14.109375" style="275" customWidth="1"/>
    <col min="11820" max="11820" width="12.6640625" style="275" customWidth="1"/>
    <col min="11821" max="11821" width="12.88671875" style="275" customWidth="1"/>
    <col min="11822" max="11822" width="12.6640625" style="275" customWidth="1"/>
    <col min="11823" max="11823" width="11.33203125" style="275" customWidth="1"/>
    <col min="11824" max="11824" width="11.6640625" style="275" customWidth="1"/>
    <col min="11825" max="11825" width="10.88671875" style="275" customWidth="1"/>
    <col min="11826" max="11826" width="8" style="275" customWidth="1"/>
    <col min="11827" max="11827" width="7.44140625" style="275" customWidth="1"/>
    <col min="11828" max="11828" width="8.33203125" style="275" customWidth="1"/>
    <col min="11829" max="11829" width="8" style="275" customWidth="1"/>
    <col min="11830" max="11831" width="8.33203125" style="275" customWidth="1"/>
    <col min="11832" max="11832" width="7.88671875" style="275" customWidth="1"/>
    <col min="11833" max="11833" width="6" style="275" customWidth="1"/>
    <col min="11834" max="12032" width="8" style="275"/>
    <col min="12033" max="12033" width="3.33203125" style="275" bestFit="1" customWidth="1"/>
    <col min="12034" max="12034" width="25.33203125" style="275" customWidth="1"/>
    <col min="12035" max="12035" width="71.88671875" style="275" customWidth="1"/>
    <col min="12036" max="12042" width="10.6640625" style="275" customWidth="1"/>
    <col min="12043" max="12046" width="12.6640625" style="275" customWidth="1"/>
    <col min="12047" max="12047" width="14.6640625" style="275" customWidth="1"/>
    <col min="12048" max="12050" width="12.6640625" style="275" customWidth="1"/>
    <col min="12051" max="12051" width="14.6640625" style="275" customWidth="1"/>
    <col min="12052" max="12054" width="12.6640625" style="275" customWidth="1"/>
    <col min="12055" max="12055" width="14.6640625" style="275" customWidth="1"/>
    <col min="12056" max="12058" width="12.6640625" style="275" customWidth="1"/>
    <col min="12059" max="12059" width="14.6640625" style="275" customWidth="1"/>
    <col min="12060" max="12062" width="12.6640625" style="275" customWidth="1"/>
    <col min="12063" max="12063" width="14.6640625" style="275" customWidth="1"/>
    <col min="12064" max="12066" width="12.6640625" style="275" customWidth="1"/>
    <col min="12067" max="12067" width="14.6640625" style="275" customWidth="1"/>
    <col min="12068" max="12070" width="12.6640625" style="275" customWidth="1"/>
    <col min="12071" max="12071" width="14.6640625" style="275" customWidth="1"/>
    <col min="12072" max="12074" width="12.6640625" style="275" customWidth="1"/>
    <col min="12075" max="12075" width="14.109375" style="275" customWidth="1"/>
    <col min="12076" max="12076" width="12.6640625" style="275" customWidth="1"/>
    <col min="12077" max="12077" width="12.88671875" style="275" customWidth="1"/>
    <col min="12078" max="12078" width="12.6640625" style="275" customWidth="1"/>
    <col min="12079" max="12079" width="11.33203125" style="275" customWidth="1"/>
    <col min="12080" max="12080" width="11.6640625" style="275" customWidth="1"/>
    <col min="12081" max="12081" width="10.88671875" style="275" customWidth="1"/>
    <col min="12082" max="12082" width="8" style="275" customWidth="1"/>
    <col min="12083" max="12083" width="7.44140625" style="275" customWidth="1"/>
    <col min="12084" max="12084" width="8.33203125" style="275" customWidth="1"/>
    <col min="12085" max="12085" width="8" style="275" customWidth="1"/>
    <col min="12086" max="12087" width="8.33203125" style="275" customWidth="1"/>
    <col min="12088" max="12088" width="7.88671875" style="275" customWidth="1"/>
    <col min="12089" max="12089" width="6" style="275" customWidth="1"/>
    <col min="12090" max="12288" width="8" style="275"/>
    <col min="12289" max="12289" width="3.33203125" style="275" bestFit="1" customWidth="1"/>
    <col min="12290" max="12290" width="25.33203125" style="275" customWidth="1"/>
    <col min="12291" max="12291" width="71.88671875" style="275" customWidth="1"/>
    <col min="12292" max="12298" width="10.6640625" style="275" customWidth="1"/>
    <col min="12299" max="12302" width="12.6640625" style="275" customWidth="1"/>
    <col min="12303" max="12303" width="14.6640625" style="275" customWidth="1"/>
    <col min="12304" max="12306" width="12.6640625" style="275" customWidth="1"/>
    <col min="12307" max="12307" width="14.6640625" style="275" customWidth="1"/>
    <col min="12308" max="12310" width="12.6640625" style="275" customWidth="1"/>
    <col min="12311" max="12311" width="14.6640625" style="275" customWidth="1"/>
    <col min="12312" max="12314" width="12.6640625" style="275" customWidth="1"/>
    <col min="12315" max="12315" width="14.6640625" style="275" customWidth="1"/>
    <col min="12316" max="12318" width="12.6640625" style="275" customWidth="1"/>
    <col min="12319" max="12319" width="14.6640625" style="275" customWidth="1"/>
    <col min="12320" max="12322" width="12.6640625" style="275" customWidth="1"/>
    <col min="12323" max="12323" width="14.6640625" style="275" customWidth="1"/>
    <col min="12324" max="12326" width="12.6640625" style="275" customWidth="1"/>
    <col min="12327" max="12327" width="14.6640625" style="275" customWidth="1"/>
    <col min="12328" max="12330" width="12.6640625" style="275" customWidth="1"/>
    <col min="12331" max="12331" width="14.109375" style="275" customWidth="1"/>
    <col min="12332" max="12332" width="12.6640625" style="275" customWidth="1"/>
    <col min="12333" max="12333" width="12.88671875" style="275" customWidth="1"/>
    <col min="12334" max="12334" width="12.6640625" style="275" customWidth="1"/>
    <col min="12335" max="12335" width="11.33203125" style="275" customWidth="1"/>
    <col min="12336" max="12336" width="11.6640625" style="275" customWidth="1"/>
    <col min="12337" max="12337" width="10.88671875" style="275" customWidth="1"/>
    <col min="12338" max="12338" width="8" style="275" customWidth="1"/>
    <col min="12339" max="12339" width="7.44140625" style="275" customWidth="1"/>
    <col min="12340" max="12340" width="8.33203125" style="275" customWidth="1"/>
    <col min="12341" max="12341" width="8" style="275" customWidth="1"/>
    <col min="12342" max="12343" width="8.33203125" style="275" customWidth="1"/>
    <col min="12344" max="12344" width="7.88671875" style="275" customWidth="1"/>
    <col min="12345" max="12345" width="6" style="275" customWidth="1"/>
    <col min="12346" max="12544" width="8" style="275"/>
    <col min="12545" max="12545" width="3.33203125" style="275" bestFit="1" customWidth="1"/>
    <col min="12546" max="12546" width="25.33203125" style="275" customWidth="1"/>
    <col min="12547" max="12547" width="71.88671875" style="275" customWidth="1"/>
    <col min="12548" max="12554" width="10.6640625" style="275" customWidth="1"/>
    <col min="12555" max="12558" width="12.6640625" style="275" customWidth="1"/>
    <col min="12559" max="12559" width="14.6640625" style="275" customWidth="1"/>
    <col min="12560" max="12562" width="12.6640625" style="275" customWidth="1"/>
    <col min="12563" max="12563" width="14.6640625" style="275" customWidth="1"/>
    <col min="12564" max="12566" width="12.6640625" style="275" customWidth="1"/>
    <col min="12567" max="12567" width="14.6640625" style="275" customWidth="1"/>
    <col min="12568" max="12570" width="12.6640625" style="275" customWidth="1"/>
    <col min="12571" max="12571" width="14.6640625" style="275" customWidth="1"/>
    <col min="12572" max="12574" width="12.6640625" style="275" customWidth="1"/>
    <col min="12575" max="12575" width="14.6640625" style="275" customWidth="1"/>
    <col min="12576" max="12578" width="12.6640625" style="275" customWidth="1"/>
    <col min="12579" max="12579" width="14.6640625" style="275" customWidth="1"/>
    <col min="12580" max="12582" width="12.6640625" style="275" customWidth="1"/>
    <col min="12583" max="12583" width="14.6640625" style="275" customWidth="1"/>
    <col min="12584" max="12586" width="12.6640625" style="275" customWidth="1"/>
    <col min="12587" max="12587" width="14.109375" style="275" customWidth="1"/>
    <col min="12588" max="12588" width="12.6640625" style="275" customWidth="1"/>
    <col min="12589" max="12589" width="12.88671875" style="275" customWidth="1"/>
    <col min="12590" max="12590" width="12.6640625" style="275" customWidth="1"/>
    <col min="12591" max="12591" width="11.33203125" style="275" customWidth="1"/>
    <col min="12592" max="12592" width="11.6640625" style="275" customWidth="1"/>
    <col min="12593" max="12593" width="10.88671875" style="275" customWidth="1"/>
    <col min="12594" max="12594" width="8" style="275" customWidth="1"/>
    <col min="12595" max="12595" width="7.44140625" style="275" customWidth="1"/>
    <col min="12596" max="12596" width="8.33203125" style="275" customWidth="1"/>
    <col min="12597" max="12597" width="8" style="275" customWidth="1"/>
    <col min="12598" max="12599" width="8.33203125" style="275" customWidth="1"/>
    <col min="12600" max="12600" width="7.88671875" style="275" customWidth="1"/>
    <col min="12601" max="12601" width="6" style="275" customWidth="1"/>
    <col min="12602" max="12800" width="8" style="275"/>
    <col min="12801" max="12801" width="3.33203125" style="275" bestFit="1" customWidth="1"/>
    <col min="12802" max="12802" width="25.33203125" style="275" customWidth="1"/>
    <col min="12803" max="12803" width="71.88671875" style="275" customWidth="1"/>
    <col min="12804" max="12810" width="10.6640625" style="275" customWidth="1"/>
    <col min="12811" max="12814" width="12.6640625" style="275" customWidth="1"/>
    <col min="12815" max="12815" width="14.6640625" style="275" customWidth="1"/>
    <col min="12816" max="12818" width="12.6640625" style="275" customWidth="1"/>
    <col min="12819" max="12819" width="14.6640625" style="275" customWidth="1"/>
    <col min="12820" max="12822" width="12.6640625" style="275" customWidth="1"/>
    <col min="12823" max="12823" width="14.6640625" style="275" customWidth="1"/>
    <col min="12824" max="12826" width="12.6640625" style="275" customWidth="1"/>
    <col min="12827" max="12827" width="14.6640625" style="275" customWidth="1"/>
    <col min="12828" max="12830" width="12.6640625" style="275" customWidth="1"/>
    <col min="12831" max="12831" width="14.6640625" style="275" customWidth="1"/>
    <col min="12832" max="12834" width="12.6640625" style="275" customWidth="1"/>
    <col min="12835" max="12835" width="14.6640625" style="275" customWidth="1"/>
    <col min="12836" max="12838" width="12.6640625" style="275" customWidth="1"/>
    <col min="12839" max="12839" width="14.6640625" style="275" customWidth="1"/>
    <col min="12840" max="12842" width="12.6640625" style="275" customWidth="1"/>
    <col min="12843" max="12843" width="14.109375" style="275" customWidth="1"/>
    <col min="12844" max="12844" width="12.6640625" style="275" customWidth="1"/>
    <col min="12845" max="12845" width="12.88671875" style="275" customWidth="1"/>
    <col min="12846" max="12846" width="12.6640625" style="275" customWidth="1"/>
    <col min="12847" max="12847" width="11.33203125" style="275" customWidth="1"/>
    <col min="12848" max="12848" width="11.6640625" style="275" customWidth="1"/>
    <col min="12849" max="12849" width="10.88671875" style="275" customWidth="1"/>
    <col min="12850" max="12850" width="8" style="275" customWidth="1"/>
    <col min="12851" max="12851" width="7.44140625" style="275" customWidth="1"/>
    <col min="12852" max="12852" width="8.33203125" style="275" customWidth="1"/>
    <col min="12853" max="12853" width="8" style="275" customWidth="1"/>
    <col min="12854" max="12855" width="8.33203125" style="275" customWidth="1"/>
    <col min="12856" max="12856" width="7.88671875" style="275" customWidth="1"/>
    <col min="12857" max="12857" width="6" style="275" customWidth="1"/>
    <col min="12858" max="13056" width="8" style="275"/>
    <col min="13057" max="13057" width="3.33203125" style="275" bestFit="1" customWidth="1"/>
    <col min="13058" max="13058" width="25.33203125" style="275" customWidth="1"/>
    <col min="13059" max="13059" width="71.88671875" style="275" customWidth="1"/>
    <col min="13060" max="13066" width="10.6640625" style="275" customWidth="1"/>
    <col min="13067" max="13070" width="12.6640625" style="275" customWidth="1"/>
    <col min="13071" max="13071" width="14.6640625" style="275" customWidth="1"/>
    <col min="13072" max="13074" width="12.6640625" style="275" customWidth="1"/>
    <col min="13075" max="13075" width="14.6640625" style="275" customWidth="1"/>
    <col min="13076" max="13078" width="12.6640625" style="275" customWidth="1"/>
    <col min="13079" max="13079" width="14.6640625" style="275" customWidth="1"/>
    <col min="13080" max="13082" width="12.6640625" style="275" customWidth="1"/>
    <col min="13083" max="13083" width="14.6640625" style="275" customWidth="1"/>
    <col min="13084" max="13086" width="12.6640625" style="275" customWidth="1"/>
    <col min="13087" max="13087" width="14.6640625" style="275" customWidth="1"/>
    <col min="13088" max="13090" width="12.6640625" style="275" customWidth="1"/>
    <col min="13091" max="13091" width="14.6640625" style="275" customWidth="1"/>
    <col min="13092" max="13094" width="12.6640625" style="275" customWidth="1"/>
    <col min="13095" max="13095" width="14.6640625" style="275" customWidth="1"/>
    <col min="13096" max="13098" width="12.6640625" style="275" customWidth="1"/>
    <col min="13099" max="13099" width="14.109375" style="275" customWidth="1"/>
    <col min="13100" max="13100" width="12.6640625" style="275" customWidth="1"/>
    <col min="13101" max="13101" width="12.88671875" style="275" customWidth="1"/>
    <col min="13102" max="13102" width="12.6640625" style="275" customWidth="1"/>
    <col min="13103" max="13103" width="11.33203125" style="275" customWidth="1"/>
    <col min="13104" max="13104" width="11.6640625" style="275" customWidth="1"/>
    <col min="13105" max="13105" width="10.88671875" style="275" customWidth="1"/>
    <col min="13106" max="13106" width="8" style="275" customWidth="1"/>
    <col min="13107" max="13107" width="7.44140625" style="275" customWidth="1"/>
    <col min="13108" max="13108" width="8.33203125" style="275" customWidth="1"/>
    <col min="13109" max="13109" width="8" style="275" customWidth="1"/>
    <col min="13110" max="13111" width="8.33203125" style="275" customWidth="1"/>
    <col min="13112" max="13112" width="7.88671875" style="275" customWidth="1"/>
    <col min="13113" max="13113" width="6" style="275" customWidth="1"/>
    <col min="13114" max="13312" width="8" style="275"/>
    <col min="13313" max="13313" width="3.33203125" style="275" bestFit="1" customWidth="1"/>
    <col min="13314" max="13314" width="25.33203125" style="275" customWidth="1"/>
    <col min="13315" max="13315" width="71.88671875" style="275" customWidth="1"/>
    <col min="13316" max="13322" width="10.6640625" style="275" customWidth="1"/>
    <col min="13323" max="13326" width="12.6640625" style="275" customWidth="1"/>
    <col min="13327" max="13327" width="14.6640625" style="275" customWidth="1"/>
    <col min="13328" max="13330" width="12.6640625" style="275" customWidth="1"/>
    <col min="13331" max="13331" width="14.6640625" style="275" customWidth="1"/>
    <col min="13332" max="13334" width="12.6640625" style="275" customWidth="1"/>
    <col min="13335" max="13335" width="14.6640625" style="275" customWidth="1"/>
    <col min="13336" max="13338" width="12.6640625" style="275" customWidth="1"/>
    <col min="13339" max="13339" width="14.6640625" style="275" customWidth="1"/>
    <col min="13340" max="13342" width="12.6640625" style="275" customWidth="1"/>
    <col min="13343" max="13343" width="14.6640625" style="275" customWidth="1"/>
    <col min="13344" max="13346" width="12.6640625" style="275" customWidth="1"/>
    <col min="13347" max="13347" width="14.6640625" style="275" customWidth="1"/>
    <col min="13348" max="13350" width="12.6640625" style="275" customWidth="1"/>
    <col min="13351" max="13351" width="14.6640625" style="275" customWidth="1"/>
    <col min="13352" max="13354" width="12.6640625" style="275" customWidth="1"/>
    <col min="13355" max="13355" width="14.109375" style="275" customWidth="1"/>
    <col min="13356" max="13356" width="12.6640625" style="275" customWidth="1"/>
    <col min="13357" max="13357" width="12.88671875" style="275" customWidth="1"/>
    <col min="13358" max="13358" width="12.6640625" style="275" customWidth="1"/>
    <col min="13359" max="13359" width="11.33203125" style="275" customWidth="1"/>
    <col min="13360" max="13360" width="11.6640625" style="275" customWidth="1"/>
    <col min="13361" max="13361" width="10.88671875" style="275" customWidth="1"/>
    <col min="13362" max="13362" width="8" style="275" customWidth="1"/>
    <col min="13363" max="13363" width="7.44140625" style="275" customWidth="1"/>
    <col min="13364" max="13364" width="8.33203125" style="275" customWidth="1"/>
    <col min="13365" max="13365" width="8" style="275" customWidth="1"/>
    <col min="13366" max="13367" width="8.33203125" style="275" customWidth="1"/>
    <col min="13368" max="13368" width="7.88671875" style="275" customWidth="1"/>
    <col min="13369" max="13369" width="6" style="275" customWidth="1"/>
    <col min="13370" max="13568" width="8" style="275"/>
    <col min="13569" max="13569" width="3.33203125" style="275" bestFit="1" customWidth="1"/>
    <col min="13570" max="13570" width="25.33203125" style="275" customWidth="1"/>
    <col min="13571" max="13571" width="71.88671875" style="275" customWidth="1"/>
    <col min="13572" max="13578" width="10.6640625" style="275" customWidth="1"/>
    <col min="13579" max="13582" width="12.6640625" style="275" customWidth="1"/>
    <col min="13583" max="13583" width="14.6640625" style="275" customWidth="1"/>
    <col min="13584" max="13586" width="12.6640625" style="275" customWidth="1"/>
    <col min="13587" max="13587" width="14.6640625" style="275" customWidth="1"/>
    <col min="13588" max="13590" width="12.6640625" style="275" customWidth="1"/>
    <col min="13591" max="13591" width="14.6640625" style="275" customWidth="1"/>
    <col min="13592" max="13594" width="12.6640625" style="275" customWidth="1"/>
    <col min="13595" max="13595" width="14.6640625" style="275" customWidth="1"/>
    <col min="13596" max="13598" width="12.6640625" style="275" customWidth="1"/>
    <col min="13599" max="13599" width="14.6640625" style="275" customWidth="1"/>
    <col min="13600" max="13602" width="12.6640625" style="275" customWidth="1"/>
    <col min="13603" max="13603" width="14.6640625" style="275" customWidth="1"/>
    <col min="13604" max="13606" width="12.6640625" style="275" customWidth="1"/>
    <col min="13607" max="13607" width="14.6640625" style="275" customWidth="1"/>
    <col min="13608" max="13610" width="12.6640625" style="275" customWidth="1"/>
    <col min="13611" max="13611" width="14.109375" style="275" customWidth="1"/>
    <col min="13612" max="13612" width="12.6640625" style="275" customWidth="1"/>
    <col min="13613" max="13613" width="12.88671875" style="275" customWidth="1"/>
    <col min="13614" max="13614" width="12.6640625" style="275" customWidth="1"/>
    <col min="13615" max="13615" width="11.33203125" style="275" customWidth="1"/>
    <col min="13616" max="13616" width="11.6640625" style="275" customWidth="1"/>
    <col min="13617" max="13617" width="10.88671875" style="275" customWidth="1"/>
    <col min="13618" max="13618" width="8" style="275" customWidth="1"/>
    <col min="13619" max="13619" width="7.44140625" style="275" customWidth="1"/>
    <col min="13620" max="13620" width="8.33203125" style="275" customWidth="1"/>
    <col min="13621" max="13621" width="8" style="275" customWidth="1"/>
    <col min="13622" max="13623" width="8.33203125" style="275" customWidth="1"/>
    <col min="13624" max="13624" width="7.88671875" style="275" customWidth="1"/>
    <col min="13625" max="13625" width="6" style="275" customWidth="1"/>
    <col min="13626" max="13824" width="8" style="275"/>
    <col min="13825" max="13825" width="3.33203125" style="275" bestFit="1" customWidth="1"/>
    <col min="13826" max="13826" width="25.33203125" style="275" customWidth="1"/>
    <col min="13827" max="13827" width="71.88671875" style="275" customWidth="1"/>
    <col min="13828" max="13834" width="10.6640625" style="275" customWidth="1"/>
    <col min="13835" max="13838" width="12.6640625" style="275" customWidth="1"/>
    <col min="13839" max="13839" width="14.6640625" style="275" customWidth="1"/>
    <col min="13840" max="13842" width="12.6640625" style="275" customWidth="1"/>
    <col min="13843" max="13843" width="14.6640625" style="275" customWidth="1"/>
    <col min="13844" max="13846" width="12.6640625" style="275" customWidth="1"/>
    <col min="13847" max="13847" width="14.6640625" style="275" customWidth="1"/>
    <col min="13848" max="13850" width="12.6640625" style="275" customWidth="1"/>
    <col min="13851" max="13851" width="14.6640625" style="275" customWidth="1"/>
    <col min="13852" max="13854" width="12.6640625" style="275" customWidth="1"/>
    <col min="13855" max="13855" width="14.6640625" style="275" customWidth="1"/>
    <col min="13856" max="13858" width="12.6640625" style="275" customWidth="1"/>
    <col min="13859" max="13859" width="14.6640625" style="275" customWidth="1"/>
    <col min="13860" max="13862" width="12.6640625" style="275" customWidth="1"/>
    <col min="13863" max="13863" width="14.6640625" style="275" customWidth="1"/>
    <col min="13864" max="13866" width="12.6640625" style="275" customWidth="1"/>
    <col min="13867" max="13867" width="14.109375" style="275" customWidth="1"/>
    <col min="13868" max="13868" width="12.6640625" style="275" customWidth="1"/>
    <col min="13869" max="13869" width="12.88671875" style="275" customWidth="1"/>
    <col min="13870" max="13870" width="12.6640625" style="275" customWidth="1"/>
    <col min="13871" max="13871" width="11.33203125" style="275" customWidth="1"/>
    <col min="13872" max="13872" width="11.6640625" style="275" customWidth="1"/>
    <col min="13873" max="13873" width="10.88671875" style="275" customWidth="1"/>
    <col min="13874" max="13874" width="8" style="275" customWidth="1"/>
    <col min="13875" max="13875" width="7.44140625" style="275" customWidth="1"/>
    <col min="13876" max="13876" width="8.33203125" style="275" customWidth="1"/>
    <col min="13877" max="13877" width="8" style="275" customWidth="1"/>
    <col min="13878" max="13879" width="8.33203125" style="275" customWidth="1"/>
    <col min="13880" max="13880" width="7.88671875" style="275" customWidth="1"/>
    <col min="13881" max="13881" width="6" style="275" customWidth="1"/>
    <col min="13882" max="14080" width="8" style="275"/>
    <col min="14081" max="14081" width="3.33203125" style="275" bestFit="1" customWidth="1"/>
    <col min="14082" max="14082" width="25.33203125" style="275" customWidth="1"/>
    <col min="14083" max="14083" width="71.88671875" style="275" customWidth="1"/>
    <col min="14084" max="14090" width="10.6640625" style="275" customWidth="1"/>
    <col min="14091" max="14094" width="12.6640625" style="275" customWidth="1"/>
    <col min="14095" max="14095" width="14.6640625" style="275" customWidth="1"/>
    <col min="14096" max="14098" width="12.6640625" style="275" customWidth="1"/>
    <col min="14099" max="14099" width="14.6640625" style="275" customWidth="1"/>
    <col min="14100" max="14102" width="12.6640625" style="275" customWidth="1"/>
    <col min="14103" max="14103" width="14.6640625" style="275" customWidth="1"/>
    <col min="14104" max="14106" width="12.6640625" style="275" customWidth="1"/>
    <col min="14107" max="14107" width="14.6640625" style="275" customWidth="1"/>
    <col min="14108" max="14110" width="12.6640625" style="275" customWidth="1"/>
    <col min="14111" max="14111" width="14.6640625" style="275" customWidth="1"/>
    <col min="14112" max="14114" width="12.6640625" style="275" customWidth="1"/>
    <col min="14115" max="14115" width="14.6640625" style="275" customWidth="1"/>
    <col min="14116" max="14118" width="12.6640625" style="275" customWidth="1"/>
    <col min="14119" max="14119" width="14.6640625" style="275" customWidth="1"/>
    <col min="14120" max="14122" width="12.6640625" style="275" customWidth="1"/>
    <col min="14123" max="14123" width="14.109375" style="275" customWidth="1"/>
    <col min="14124" max="14124" width="12.6640625" style="275" customWidth="1"/>
    <col min="14125" max="14125" width="12.88671875" style="275" customWidth="1"/>
    <col min="14126" max="14126" width="12.6640625" style="275" customWidth="1"/>
    <col min="14127" max="14127" width="11.33203125" style="275" customWidth="1"/>
    <col min="14128" max="14128" width="11.6640625" style="275" customWidth="1"/>
    <col min="14129" max="14129" width="10.88671875" style="275" customWidth="1"/>
    <col min="14130" max="14130" width="8" style="275" customWidth="1"/>
    <col min="14131" max="14131" width="7.44140625" style="275" customWidth="1"/>
    <col min="14132" max="14132" width="8.33203125" style="275" customWidth="1"/>
    <col min="14133" max="14133" width="8" style="275" customWidth="1"/>
    <col min="14134" max="14135" width="8.33203125" style="275" customWidth="1"/>
    <col min="14136" max="14136" width="7.88671875" style="275" customWidth="1"/>
    <col min="14137" max="14137" width="6" style="275" customWidth="1"/>
    <col min="14138" max="14336" width="8" style="275"/>
    <col min="14337" max="14337" width="3.33203125" style="275" bestFit="1" customWidth="1"/>
    <col min="14338" max="14338" width="25.33203125" style="275" customWidth="1"/>
    <col min="14339" max="14339" width="71.88671875" style="275" customWidth="1"/>
    <col min="14340" max="14346" width="10.6640625" style="275" customWidth="1"/>
    <col min="14347" max="14350" width="12.6640625" style="275" customWidth="1"/>
    <col min="14351" max="14351" width="14.6640625" style="275" customWidth="1"/>
    <col min="14352" max="14354" width="12.6640625" style="275" customWidth="1"/>
    <col min="14355" max="14355" width="14.6640625" style="275" customWidth="1"/>
    <col min="14356" max="14358" width="12.6640625" style="275" customWidth="1"/>
    <col min="14359" max="14359" width="14.6640625" style="275" customWidth="1"/>
    <col min="14360" max="14362" width="12.6640625" style="275" customWidth="1"/>
    <col min="14363" max="14363" width="14.6640625" style="275" customWidth="1"/>
    <col min="14364" max="14366" width="12.6640625" style="275" customWidth="1"/>
    <col min="14367" max="14367" width="14.6640625" style="275" customWidth="1"/>
    <col min="14368" max="14370" width="12.6640625" style="275" customWidth="1"/>
    <col min="14371" max="14371" width="14.6640625" style="275" customWidth="1"/>
    <col min="14372" max="14374" width="12.6640625" style="275" customWidth="1"/>
    <col min="14375" max="14375" width="14.6640625" style="275" customWidth="1"/>
    <col min="14376" max="14378" width="12.6640625" style="275" customWidth="1"/>
    <col min="14379" max="14379" width="14.109375" style="275" customWidth="1"/>
    <col min="14380" max="14380" width="12.6640625" style="275" customWidth="1"/>
    <col min="14381" max="14381" width="12.88671875" style="275" customWidth="1"/>
    <col min="14382" max="14382" width="12.6640625" style="275" customWidth="1"/>
    <col min="14383" max="14383" width="11.33203125" style="275" customWidth="1"/>
    <col min="14384" max="14384" width="11.6640625" style="275" customWidth="1"/>
    <col min="14385" max="14385" width="10.88671875" style="275" customWidth="1"/>
    <col min="14386" max="14386" width="8" style="275" customWidth="1"/>
    <col min="14387" max="14387" width="7.44140625" style="275" customWidth="1"/>
    <col min="14388" max="14388" width="8.33203125" style="275" customWidth="1"/>
    <col min="14389" max="14389" width="8" style="275" customWidth="1"/>
    <col min="14390" max="14391" width="8.33203125" style="275" customWidth="1"/>
    <col min="14392" max="14392" width="7.88671875" style="275" customWidth="1"/>
    <col min="14393" max="14393" width="6" style="275" customWidth="1"/>
    <col min="14394" max="14592" width="8" style="275"/>
    <col min="14593" max="14593" width="3.33203125" style="275" bestFit="1" customWidth="1"/>
    <col min="14594" max="14594" width="25.33203125" style="275" customWidth="1"/>
    <col min="14595" max="14595" width="71.88671875" style="275" customWidth="1"/>
    <col min="14596" max="14602" width="10.6640625" style="275" customWidth="1"/>
    <col min="14603" max="14606" width="12.6640625" style="275" customWidth="1"/>
    <col min="14607" max="14607" width="14.6640625" style="275" customWidth="1"/>
    <col min="14608" max="14610" width="12.6640625" style="275" customWidth="1"/>
    <col min="14611" max="14611" width="14.6640625" style="275" customWidth="1"/>
    <col min="14612" max="14614" width="12.6640625" style="275" customWidth="1"/>
    <col min="14615" max="14615" width="14.6640625" style="275" customWidth="1"/>
    <col min="14616" max="14618" width="12.6640625" style="275" customWidth="1"/>
    <col min="14619" max="14619" width="14.6640625" style="275" customWidth="1"/>
    <col min="14620" max="14622" width="12.6640625" style="275" customWidth="1"/>
    <col min="14623" max="14623" width="14.6640625" style="275" customWidth="1"/>
    <col min="14624" max="14626" width="12.6640625" style="275" customWidth="1"/>
    <col min="14627" max="14627" width="14.6640625" style="275" customWidth="1"/>
    <col min="14628" max="14630" width="12.6640625" style="275" customWidth="1"/>
    <col min="14631" max="14631" width="14.6640625" style="275" customWidth="1"/>
    <col min="14632" max="14634" width="12.6640625" style="275" customWidth="1"/>
    <col min="14635" max="14635" width="14.109375" style="275" customWidth="1"/>
    <col min="14636" max="14636" width="12.6640625" style="275" customWidth="1"/>
    <col min="14637" max="14637" width="12.88671875" style="275" customWidth="1"/>
    <col min="14638" max="14638" width="12.6640625" style="275" customWidth="1"/>
    <col min="14639" max="14639" width="11.33203125" style="275" customWidth="1"/>
    <col min="14640" max="14640" width="11.6640625" style="275" customWidth="1"/>
    <col min="14641" max="14641" width="10.88671875" style="275" customWidth="1"/>
    <col min="14642" max="14642" width="8" style="275" customWidth="1"/>
    <col min="14643" max="14643" width="7.44140625" style="275" customWidth="1"/>
    <col min="14644" max="14644" width="8.33203125" style="275" customWidth="1"/>
    <col min="14645" max="14645" width="8" style="275" customWidth="1"/>
    <col min="14646" max="14647" width="8.33203125" style="275" customWidth="1"/>
    <col min="14648" max="14648" width="7.88671875" style="275" customWidth="1"/>
    <col min="14649" max="14649" width="6" style="275" customWidth="1"/>
    <col min="14650" max="14848" width="8" style="275"/>
    <col min="14849" max="14849" width="3.33203125" style="275" bestFit="1" customWidth="1"/>
    <col min="14850" max="14850" width="25.33203125" style="275" customWidth="1"/>
    <col min="14851" max="14851" width="71.88671875" style="275" customWidth="1"/>
    <col min="14852" max="14858" width="10.6640625" style="275" customWidth="1"/>
    <col min="14859" max="14862" width="12.6640625" style="275" customWidth="1"/>
    <col min="14863" max="14863" width="14.6640625" style="275" customWidth="1"/>
    <col min="14864" max="14866" width="12.6640625" style="275" customWidth="1"/>
    <col min="14867" max="14867" width="14.6640625" style="275" customWidth="1"/>
    <col min="14868" max="14870" width="12.6640625" style="275" customWidth="1"/>
    <col min="14871" max="14871" width="14.6640625" style="275" customWidth="1"/>
    <col min="14872" max="14874" width="12.6640625" style="275" customWidth="1"/>
    <col min="14875" max="14875" width="14.6640625" style="275" customWidth="1"/>
    <col min="14876" max="14878" width="12.6640625" style="275" customWidth="1"/>
    <col min="14879" max="14879" width="14.6640625" style="275" customWidth="1"/>
    <col min="14880" max="14882" width="12.6640625" style="275" customWidth="1"/>
    <col min="14883" max="14883" width="14.6640625" style="275" customWidth="1"/>
    <col min="14884" max="14886" width="12.6640625" style="275" customWidth="1"/>
    <col min="14887" max="14887" width="14.6640625" style="275" customWidth="1"/>
    <col min="14888" max="14890" width="12.6640625" style="275" customWidth="1"/>
    <col min="14891" max="14891" width="14.109375" style="275" customWidth="1"/>
    <col min="14892" max="14892" width="12.6640625" style="275" customWidth="1"/>
    <col min="14893" max="14893" width="12.88671875" style="275" customWidth="1"/>
    <col min="14894" max="14894" width="12.6640625" style="275" customWidth="1"/>
    <col min="14895" max="14895" width="11.33203125" style="275" customWidth="1"/>
    <col min="14896" max="14896" width="11.6640625" style="275" customWidth="1"/>
    <col min="14897" max="14897" width="10.88671875" style="275" customWidth="1"/>
    <col min="14898" max="14898" width="8" style="275" customWidth="1"/>
    <col min="14899" max="14899" width="7.44140625" style="275" customWidth="1"/>
    <col min="14900" max="14900" width="8.33203125" style="275" customWidth="1"/>
    <col min="14901" max="14901" width="8" style="275" customWidth="1"/>
    <col min="14902" max="14903" width="8.33203125" style="275" customWidth="1"/>
    <col min="14904" max="14904" width="7.88671875" style="275" customWidth="1"/>
    <col min="14905" max="14905" width="6" style="275" customWidth="1"/>
    <col min="14906" max="15104" width="8" style="275"/>
    <col min="15105" max="15105" width="3.33203125" style="275" bestFit="1" customWidth="1"/>
    <col min="15106" max="15106" width="25.33203125" style="275" customWidth="1"/>
    <col min="15107" max="15107" width="71.88671875" style="275" customWidth="1"/>
    <col min="15108" max="15114" width="10.6640625" style="275" customWidth="1"/>
    <col min="15115" max="15118" width="12.6640625" style="275" customWidth="1"/>
    <col min="15119" max="15119" width="14.6640625" style="275" customWidth="1"/>
    <col min="15120" max="15122" width="12.6640625" style="275" customWidth="1"/>
    <col min="15123" max="15123" width="14.6640625" style="275" customWidth="1"/>
    <col min="15124" max="15126" width="12.6640625" style="275" customWidth="1"/>
    <col min="15127" max="15127" width="14.6640625" style="275" customWidth="1"/>
    <col min="15128" max="15130" width="12.6640625" style="275" customWidth="1"/>
    <col min="15131" max="15131" width="14.6640625" style="275" customWidth="1"/>
    <col min="15132" max="15134" width="12.6640625" style="275" customWidth="1"/>
    <col min="15135" max="15135" width="14.6640625" style="275" customWidth="1"/>
    <col min="15136" max="15138" width="12.6640625" style="275" customWidth="1"/>
    <col min="15139" max="15139" width="14.6640625" style="275" customWidth="1"/>
    <col min="15140" max="15142" width="12.6640625" style="275" customWidth="1"/>
    <col min="15143" max="15143" width="14.6640625" style="275" customWidth="1"/>
    <col min="15144" max="15146" width="12.6640625" style="275" customWidth="1"/>
    <col min="15147" max="15147" width="14.109375" style="275" customWidth="1"/>
    <col min="15148" max="15148" width="12.6640625" style="275" customWidth="1"/>
    <col min="15149" max="15149" width="12.88671875" style="275" customWidth="1"/>
    <col min="15150" max="15150" width="12.6640625" style="275" customWidth="1"/>
    <col min="15151" max="15151" width="11.33203125" style="275" customWidth="1"/>
    <col min="15152" max="15152" width="11.6640625" style="275" customWidth="1"/>
    <col min="15153" max="15153" width="10.88671875" style="275" customWidth="1"/>
    <col min="15154" max="15154" width="8" style="275" customWidth="1"/>
    <col min="15155" max="15155" width="7.44140625" style="275" customWidth="1"/>
    <col min="15156" max="15156" width="8.33203125" style="275" customWidth="1"/>
    <col min="15157" max="15157" width="8" style="275" customWidth="1"/>
    <col min="15158" max="15159" width="8.33203125" style="275" customWidth="1"/>
    <col min="15160" max="15160" width="7.88671875" style="275" customWidth="1"/>
    <col min="15161" max="15161" width="6" style="275" customWidth="1"/>
    <col min="15162" max="15360" width="8" style="275"/>
    <col min="15361" max="15361" width="3.33203125" style="275" bestFit="1" customWidth="1"/>
    <col min="15362" max="15362" width="25.33203125" style="275" customWidth="1"/>
    <col min="15363" max="15363" width="71.88671875" style="275" customWidth="1"/>
    <col min="15364" max="15370" width="10.6640625" style="275" customWidth="1"/>
    <col min="15371" max="15374" width="12.6640625" style="275" customWidth="1"/>
    <col min="15375" max="15375" width="14.6640625" style="275" customWidth="1"/>
    <col min="15376" max="15378" width="12.6640625" style="275" customWidth="1"/>
    <col min="15379" max="15379" width="14.6640625" style="275" customWidth="1"/>
    <col min="15380" max="15382" width="12.6640625" style="275" customWidth="1"/>
    <col min="15383" max="15383" width="14.6640625" style="275" customWidth="1"/>
    <col min="15384" max="15386" width="12.6640625" style="275" customWidth="1"/>
    <col min="15387" max="15387" width="14.6640625" style="275" customWidth="1"/>
    <col min="15388" max="15390" width="12.6640625" style="275" customWidth="1"/>
    <col min="15391" max="15391" width="14.6640625" style="275" customWidth="1"/>
    <col min="15392" max="15394" width="12.6640625" style="275" customWidth="1"/>
    <col min="15395" max="15395" width="14.6640625" style="275" customWidth="1"/>
    <col min="15396" max="15398" width="12.6640625" style="275" customWidth="1"/>
    <col min="15399" max="15399" width="14.6640625" style="275" customWidth="1"/>
    <col min="15400" max="15402" width="12.6640625" style="275" customWidth="1"/>
    <col min="15403" max="15403" width="14.109375" style="275" customWidth="1"/>
    <col min="15404" max="15404" width="12.6640625" style="275" customWidth="1"/>
    <col min="15405" max="15405" width="12.88671875" style="275" customWidth="1"/>
    <col min="15406" max="15406" width="12.6640625" style="275" customWidth="1"/>
    <col min="15407" max="15407" width="11.33203125" style="275" customWidth="1"/>
    <col min="15408" max="15408" width="11.6640625" style="275" customWidth="1"/>
    <col min="15409" max="15409" width="10.88671875" style="275" customWidth="1"/>
    <col min="15410" max="15410" width="8" style="275" customWidth="1"/>
    <col min="15411" max="15411" width="7.44140625" style="275" customWidth="1"/>
    <col min="15412" max="15412" width="8.33203125" style="275" customWidth="1"/>
    <col min="15413" max="15413" width="8" style="275" customWidth="1"/>
    <col min="15414" max="15415" width="8.33203125" style="275" customWidth="1"/>
    <col min="15416" max="15416" width="7.88671875" style="275" customWidth="1"/>
    <col min="15417" max="15417" width="6" style="275" customWidth="1"/>
    <col min="15418" max="15616" width="8" style="275"/>
    <col min="15617" max="15617" width="3.33203125" style="275" bestFit="1" customWidth="1"/>
    <col min="15618" max="15618" width="25.33203125" style="275" customWidth="1"/>
    <col min="15619" max="15619" width="71.88671875" style="275" customWidth="1"/>
    <col min="15620" max="15626" width="10.6640625" style="275" customWidth="1"/>
    <col min="15627" max="15630" width="12.6640625" style="275" customWidth="1"/>
    <col min="15631" max="15631" width="14.6640625" style="275" customWidth="1"/>
    <col min="15632" max="15634" width="12.6640625" style="275" customWidth="1"/>
    <col min="15635" max="15635" width="14.6640625" style="275" customWidth="1"/>
    <col min="15636" max="15638" width="12.6640625" style="275" customWidth="1"/>
    <col min="15639" max="15639" width="14.6640625" style="275" customWidth="1"/>
    <col min="15640" max="15642" width="12.6640625" style="275" customWidth="1"/>
    <col min="15643" max="15643" width="14.6640625" style="275" customWidth="1"/>
    <col min="15644" max="15646" width="12.6640625" style="275" customWidth="1"/>
    <col min="15647" max="15647" width="14.6640625" style="275" customWidth="1"/>
    <col min="15648" max="15650" width="12.6640625" style="275" customWidth="1"/>
    <col min="15651" max="15651" width="14.6640625" style="275" customWidth="1"/>
    <col min="15652" max="15654" width="12.6640625" style="275" customWidth="1"/>
    <col min="15655" max="15655" width="14.6640625" style="275" customWidth="1"/>
    <col min="15656" max="15658" width="12.6640625" style="275" customWidth="1"/>
    <col min="15659" max="15659" width="14.109375" style="275" customWidth="1"/>
    <col min="15660" max="15660" width="12.6640625" style="275" customWidth="1"/>
    <col min="15661" max="15661" width="12.88671875" style="275" customWidth="1"/>
    <col min="15662" max="15662" width="12.6640625" style="275" customWidth="1"/>
    <col min="15663" max="15663" width="11.33203125" style="275" customWidth="1"/>
    <col min="15664" max="15664" width="11.6640625" style="275" customWidth="1"/>
    <col min="15665" max="15665" width="10.88671875" style="275" customWidth="1"/>
    <col min="15666" max="15666" width="8" style="275" customWidth="1"/>
    <col min="15667" max="15667" width="7.44140625" style="275" customWidth="1"/>
    <col min="15668" max="15668" width="8.33203125" style="275" customWidth="1"/>
    <col min="15669" max="15669" width="8" style="275" customWidth="1"/>
    <col min="15670" max="15671" width="8.33203125" style="275" customWidth="1"/>
    <col min="15672" max="15672" width="7.88671875" style="275" customWidth="1"/>
    <col min="15673" max="15673" width="6" style="275" customWidth="1"/>
    <col min="15674" max="15872" width="8" style="275"/>
    <col min="15873" max="15873" width="3.33203125" style="275" bestFit="1" customWidth="1"/>
    <col min="15874" max="15874" width="25.33203125" style="275" customWidth="1"/>
    <col min="15875" max="15875" width="71.88671875" style="275" customWidth="1"/>
    <col min="15876" max="15882" width="10.6640625" style="275" customWidth="1"/>
    <col min="15883" max="15886" width="12.6640625" style="275" customWidth="1"/>
    <col min="15887" max="15887" width="14.6640625" style="275" customWidth="1"/>
    <col min="15888" max="15890" width="12.6640625" style="275" customWidth="1"/>
    <col min="15891" max="15891" width="14.6640625" style="275" customWidth="1"/>
    <col min="15892" max="15894" width="12.6640625" style="275" customWidth="1"/>
    <col min="15895" max="15895" width="14.6640625" style="275" customWidth="1"/>
    <col min="15896" max="15898" width="12.6640625" style="275" customWidth="1"/>
    <col min="15899" max="15899" width="14.6640625" style="275" customWidth="1"/>
    <col min="15900" max="15902" width="12.6640625" style="275" customWidth="1"/>
    <col min="15903" max="15903" width="14.6640625" style="275" customWidth="1"/>
    <col min="15904" max="15906" width="12.6640625" style="275" customWidth="1"/>
    <col min="15907" max="15907" width="14.6640625" style="275" customWidth="1"/>
    <col min="15908" max="15910" width="12.6640625" style="275" customWidth="1"/>
    <col min="15911" max="15911" width="14.6640625" style="275" customWidth="1"/>
    <col min="15912" max="15914" width="12.6640625" style="275" customWidth="1"/>
    <col min="15915" max="15915" width="14.109375" style="275" customWidth="1"/>
    <col min="15916" max="15916" width="12.6640625" style="275" customWidth="1"/>
    <col min="15917" max="15917" width="12.88671875" style="275" customWidth="1"/>
    <col min="15918" max="15918" width="12.6640625" style="275" customWidth="1"/>
    <col min="15919" max="15919" width="11.33203125" style="275" customWidth="1"/>
    <col min="15920" max="15920" width="11.6640625" style="275" customWidth="1"/>
    <col min="15921" max="15921" width="10.88671875" style="275" customWidth="1"/>
    <col min="15922" max="15922" width="8" style="275" customWidth="1"/>
    <col min="15923" max="15923" width="7.44140625" style="275" customWidth="1"/>
    <col min="15924" max="15924" width="8.33203125" style="275" customWidth="1"/>
    <col min="15925" max="15925" width="8" style="275" customWidth="1"/>
    <col min="15926" max="15927" width="8.33203125" style="275" customWidth="1"/>
    <col min="15928" max="15928" width="7.88671875" style="275" customWidth="1"/>
    <col min="15929" max="15929" width="6" style="275" customWidth="1"/>
    <col min="15930" max="16128" width="8" style="275"/>
    <col min="16129" max="16129" width="3.33203125" style="275" bestFit="1" customWidth="1"/>
    <col min="16130" max="16130" width="25.33203125" style="275" customWidth="1"/>
    <col min="16131" max="16131" width="71.88671875" style="275" customWidth="1"/>
    <col min="16132" max="16138" width="10.6640625" style="275" customWidth="1"/>
    <col min="16139" max="16142" width="12.6640625" style="275" customWidth="1"/>
    <col min="16143" max="16143" width="14.6640625" style="275" customWidth="1"/>
    <col min="16144" max="16146" width="12.6640625" style="275" customWidth="1"/>
    <col min="16147" max="16147" width="14.6640625" style="275" customWidth="1"/>
    <col min="16148" max="16150" width="12.6640625" style="275" customWidth="1"/>
    <col min="16151" max="16151" width="14.6640625" style="275" customWidth="1"/>
    <col min="16152" max="16154" width="12.6640625" style="275" customWidth="1"/>
    <col min="16155" max="16155" width="14.6640625" style="275" customWidth="1"/>
    <col min="16156" max="16158" width="12.6640625" style="275" customWidth="1"/>
    <col min="16159" max="16159" width="14.6640625" style="275" customWidth="1"/>
    <col min="16160" max="16162" width="12.6640625" style="275" customWidth="1"/>
    <col min="16163" max="16163" width="14.6640625" style="275" customWidth="1"/>
    <col min="16164" max="16166" width="12.6640625" style="275" customWidth="1"/>
    <col min="16167" max="16167" width="14.6640625" style="275" customWidth="1"/>
    <col min="16168" max="16170" width="12.6640625" style="275" customWidth="1"/>
    <col min="16171" max="16171" width="14.109375" style="275" customWidth="1"/>
    <col min="16172" max="16172" width="12.6640625" style="275" customWidth="1"/>
    <col min="16173" max="16173" width="12.88671875" style="275" customWidth="1"/>
    <col min="16174" max="16174" width="12.6640625" style="275" customWidth="1"/>
    <col min="16175" max="16175" width="11.33203125" style="275" customWidth="1"/>
    <col min="16176" max="16176" width="11.6640625" style="275" customWidth="1"/>
    <col min="16177" max="16177" width="10.88671875" style="275" customWidth="1"/>
    <col min="16178" max="16178" width="8" style="275" customWidth="1"/>
    <col min="16179" max="16179" width="7.44140625" style="275" customWidth="1"/>
    <col min="16180" max="16180" width="8.33203125" style="275" customWidth="1"/>
    <col min="16181" max="16181" width="8" style="275" customWidth="1"/>
    <col min="16182" max="16183" width="8.33203125" style="275" customWidth="1"/>
    <col min="16184" max="16184" width="7.88671875" style="275" customWidth="1"/>
    <col min="16185" max="16185" width="6" style="275" customWidth="1"/>
    <col min="16186" max="16384" width="8" style="275"/>
  </cols>
  <sheetData>
    <row r="1" spans="1:57" ht="15.75" customHeight="1" x14ac:dyDescent="0.25">
      <c r="A1" s="605" t="s">
        <v>0</v>
      </c>
      <c r="B1" s="607" t="s">
        <v>40</v>
      </c>
      <c r="C1" s="153"/>
      <c r="D1" s="609" t="s">
        <v>79</v>
      </c>
      <c r="E1" s="612" t="s">
        <v>80</v>
      </c>
      <c r="F1" s="612" t="s">
        <v>81</v>
      </c>
      <c r="G1" s="604" t="s">
        <v>82</v>
      </c>
      <c r="H1" s="155"/>
      <c r="I1" s="155"/>
      <c r="J1" s="155"/>
      <c r="K1" s="156"/>
      <c r="L1" s="154"/>
      <c r="M1" s="155"/>
      <c r="N1" s="155"/>
      <c r="O1" s="156"/>
      <c r="P1" s="154"/>
      <c r="Q1" s="155"/>
      <c r="R1" s="155"/>
      <c r="S1" s="156"/>
      <c r="T1" s="154"/>
      <c r="U1" s="155"/>
      <c r="V1" s="155"/>
      <c r="W1" s="156"/>
      <c r="X1" s="154"/>
      <c r="Y1" s="155"/>
      <c r="Z1" s="155"/>
      <c r="AA1" s="156"/>
      <c r="AB1" s="154"/>
      <c r="AC1" s="155"/>
      <c r="AD1" s="155"/>
      <c r="AE1" s="156"/>
      <c r="AF1" s="154"/>
      <c r="AG1" s="155"/>
      <c r="AH1" s="155"/>
      <c r="AI1" s="156"/>
      <c r="AJ1" s="154"/>
      <c r="AK1" s="155"/>
      <c r="AL1" s="155"/>
      <c r="AM1" s="156"/>
      <c r="AN1" s="154"/>
      <c r="AO1" s="155"/>
      <c r="AP1" s="155"/>
      <c r="AQ1" s="156"/>
      <c r="AR1" s="154"/>
      <c r="AS1" s="155"/>
      <c r="AT1" s="155"/>
      <c r="AU1" s="155"/>
      <c r="AV1" s="157"/>
      <c r="AW1" s="158"/>
      <c r="AX1" s="609" t="s">
        <v>6</v>
      </c>
      <c r="AY1" s="605" t="s">
        <v>7</v>
      </c>
      <c r="AZ1" s="159" t="s">
        <v>8</v>
      </c>
      <c r="BA1" s="160"/>
      <c r="BB1" s="157" t="s">
        <v>9</v>
      </c>
      <c r="BC1" s="158"/>
      <c r="BD1" s="615" t="s">
        <v>133</v>
      </c>
      <c r="BE1" s="612" t="s">
        <v>11</v>
      </c>
    </row>
    <row r="2" spans="1:57" ht="15.75" customHeight="1" x14ac:dyDescent="0.25">
      <c r="A2" s="606"/>
      <c r="B2" s="608"/>
      <c r="C2" s="163"/>
      <c r="D2" s="610"/>
      <c r="E2" s="613"/>
      <c r="F2" s="613"/>
      <c r="G2" s="604"/>
      <c r="H2" s="165"/>
      <c r="I2" s="165"/>
      <c r="J2" s="165"/>
      <c r="K2" s="166"/>
      <c r="L2" s="164"/>
      <c r="M2" s="165"/>
      <c r="N2" s="165"/>
      <c r="O2" s="166"/>
      <c r="P2" s="164"/>
      <c r="Q2" s="165"/>
      <c r="R2" s="165"/>
      <c r="S2" s="166"/>
      <c r="T2" s="164"/>
      <c r="U2" s="165"/>
      <c r="V2" s="165"/>
      <c r="W2" s="166"/>
      <c r="X2" s="164"/>
      <c r="Y2" s="165"/>
      <c r="Z2" s="165"/>
      <c r="AA2" s="166"/>
      <c r="AB2" s="164"/>
      <c r="AC2" s="165"/>
      <c r="AD2" s="165"/>
      <c r="AE2" s="166"/>
      <c r="AF2" s="164"/>
      <c r="AG2" s="165"/>
      <c r="AH2" s="165"/>
      <c r="AI2" s="166"/>
      <c r="AJ2" s="164"/>
      <c r="AK2" s="165"/>
      <c r="AL2" s="165"/>
      <c r="AM2" s="166"/>
      <c r="AN2" s="164"/>
      <c r="AO2" s="165"/>
      <c r="AP2" s="165"/>
      <c r="AQ2" s="166"/>
      <c r="AR2" s="164"/>
      <c r="AS2" s="165"/>
      <c r="AT2" s="165"/>
      <c r="AU2" s="165"/>
      <c r="AV2" s="167"/>
      <c r="AW2" s="276"/>
      <c r="AX2" s="610"/>
      <c r="AY2" s="606"/>
      <c r="AZ2" s="169" t="s">
        <v>12</v>
      </c>
      <c r="BA2" s="170"/>
      <c r="BB2" s="171" t="s">
        <v>134</v>
      </c>
      <c r="BC2" s="172"/>
      <c r="BD2" s="616"/>
      <c r="BE2" s="613"/>
    </row>
    <row r="3" spans="1:57" ht="15.75" customHeight="1" x14ac:dyDescent="0.25">
      <c r="A3" s="606"/>
      <c r="B3" s="608"/>
      <c r="C3" s="163"/>
      <c r="D3" s="610"/>
      <c r="E3" s="613"/>
      <c r="F3" s="613"/>
      <c r="G3" s="604"/>
      <c r="H3" s="165" t="s">
        <v>135</v>
      </c>
      <c r="I3" s="165"/>
      <c r="J3" s="165"/>
      <c r="K3" s="166"/>
      <c r="L3" s="164" t="s">
        <v>136</v>
      </c>
      <c r="M3" s="165"/>
      <c r="N3" s="165"/>
      <c r="O3" s="166"/>
      <c r="P3" s="164" t="s">
        <v>137</v>
      </c>
      <c r="Q3" s="165"/>
      <c r="R3" s="165"/>
      <c r="S3" s="166"/>
      <c r="T3" s="164" t="s">
        <v>138</v>
      </c>
      <c r="U3" s="165"/>
      <c r="V3" s="165"/>
      <c r="W3" s="166"/>
      <c r="X3" s="164" t="s">
        <v>139</v>
      </c>
      <c r="Y3" s="165"/>
      <c r="Z3" s="165"/>
      <c r="AA3" s="166"/>
      <c r="AB3" s="164" t="s">
        <v>140</v>
      </c>
      <c r="AC3" s="165"/>
      <c r="AD3" s="165"/>
      <c r="AE3" s="166"/>
      <c r="AF3" s="164" t="s">
        <v>141</v>
      </c>
      <c r="AG3" s="165"/>
      <c r="AH3" s="165"/>
      <c r="AI3" s="166"/>
      <c r="AJ3" s="164" t="s">
        <v>142</v>
      </c>
      <c r="AK3" s="165"/>
      <c r="AL3" s="165"/>
      <c r="AM3" s="166"/>
      <c r="AN3" s="164" t="s">
        <v>143</v>
      </c>
      <c r="AO3" s="165"/>
      <c r="AP3" s="165"/>
      <c r="AQ3" s="166"/>
      <c r="AR3" s="164" t="s">
        <v>5</v>
      </c>
      <c r="AS3" s="165"/>
      <c r="AT3" s="165"/>
      <c r="AU3" s="165"/>
      <c r="AV3" s="277"/>
      <c r="AW3" s="278"/>
      <c r="AX3" s="610"/>
      <c r="AY3" s="613"/>
      <c r="AZ3" s="618" t="s">
        <v>14</v>
      </c>
      <c r="BA3" s="618" t="s">
        <v>15</v>
      </c>
      <c r="BB3" s="618" t="s">
        <v>16</v>
      </c>
      <c r="BC3" s="618" t="s">
        <v>17</v>
      </c>
      <c r="BD3" s="616"/>
      <c r="BE3" s="613"/>
    </row>
    <row r="4" spans="1:57" ht="15.75" customHeight="1" x14ac:dyDescent="0.25">
      <c r="A4" s="606"/>
      <c r="B4" s="608"/>
      <c r="C4" s="163" t="s">
        <v>78</v>
      </c>
      <c r="D4" s="610"/>
      <c r="E4" s="613"/>
      <c r="F4" s="613"/>
      <c r="G4" s="604"/>
      <c r="H4" s="176"/>
      <c r="I4" s="176"/>
      <c r="J4" s="176"/>
      <c r="K4" s="177"/>
      <c r="L4" s="175"/>
      <c r="M4" s="176"/>
      <c r="N4" s="176"/>
      <c r="O4" s="177"/>
      <c r="P4" s="175"/>
      <c r="Q4" s="176"/>
      <c r="R4" s="176"/>
      <c r="S4" s="177"/>
      <c r="T4" s="175"/>
      <c r="U4" s="176"/>
      <c r="V4" s="176"/>
      <c r="W4" s="177"/>
      <c r="X4" s="175"/>
      <c r="Y4" s="176"/>
      <c r="Z4" s="176"/>
      <c r="AA4" s="177"/>
      <c r="AB4" s="175"/>
      <c r="AC4" s="176"/>
      <c r="AD4" s="176"/>
      <c r="AE4" s="177"/>
      <c r="AF4" s="175"/>
      <c r="AG4" s="176"/>
      <c r="AH4" s="176"/>
      <c r="AI4" s="177"/>
      <c r="AJ4" s="175"/>
      <c r="AK4" s="176"/>
      <c r="AL4" s="176"/>
      <c r="AM4" s="177"/>
      <c r="AN4" s="175"/>
      <c r="AO4" s="176"/>
      <c r="AP4" s="176"/>
      <c r="AQ4" s="177"/>
      <c r="AR4" s="178"/>
      <c r="AS4" s="179"/>
      <c r="AT4" s="179"/>
      <c r="AU4" s="179"/>
      <c r="AV4" s="279"/>
      <c r="AW4" s="280"/>
      <c r="AX4" s="610"/>
      <c r="AY4" s="613"/>
      <c r="AZ4" s="616"/>
      <c r="BA4" s="616"/>
      <c r="BB4" s="616"/>
      <c r="BC4" s="616"/>
      <c r="BD4" s="616"/>
      <c r="BE4" s="613"/>
    </row>
    <row r="5" spans="1:57" ht="15.75" customHeight="1" x14ac:dyDescent="0.25">
      <c r="A5" s="606"/>
      <c r="B5" s="608"/>
      <c r="C5" s="163"/>
      <c r="D5" s="610"/>
      <c r="E5" s="613"/>
      <c r="F5" s="613"/>
      <c r="G5" s="604"/>
      <c r="H5" s="165" t="s">
        <v>113</v>
      </c>
      <c r="I5" s="165"/>
      <c r="J5" s="165"/>
      <c r="K5" s="166"/>
      <c r="L5" s="164" t="s">
        <v>113</v>
      </c>
      <c r="M5" s="165"/>
      <c r="N5" s="165"/>
      <c r="O5" s="166"/>
      <c r="P5" s="164" t="s">
        <v>113</v>
      </c>
      <c r="Q5" s="165"/>
      <c r="R5" s="165"/>
      <c r="S5" s="166"/>
      <c r="T5" s="164" t="s">
        <v>113</v>
      </c>
      <c r="U5" s="165"/>
      <c r="V5" s="165"/>
      <c r="W5" s="166"/>
      <c r="X5" s="164" t="s">
        <v>113</v>
      </c>
      <c r="Y5" s="165"/>
      <c r="Z5" s="165"/>
      <c r="AA5" s="166"/>
      <c r="AB5" s="164" t="s">
        <v>113</v>
      </c>
      <c r="AC5" s="165"/>
      <c r="AD5" s="165"/>
      <c r="AE5" s="166"/>
      <c r="AF5" s="164" t="s">
        <v>113</v>
      </c>
      <c r="AG5" s="165"/>
      <c r="AH5" s="165"/>
      <c r="AI5" s="166"/>
      <c r="AJ5" s="164" t="s">
        <v>113</v>
      </c>
      <c r="AK5" s="165"/>
      <c r="AL5" s="165"/>
      <c r="AM5" s="166"/>
      <c r="AN5" s="164" t="s">
        <v>113</v>
      </c>
      <c r="AO5" s="165"/>
      <c r="AP5" s="165"/>
      <c r="AQ5" s="166"/>
      <c r="AR5" s="164" t="s">
        <v>113</v>
      </c>
      <c r="AS5" s="165"/>
      <c r="AT5" s="165"/>
      <c r="AU5" s="166"/>
      <c r="AV5" s="281" t="s">
        <v>19</v>
      </c>
      <c r="AW5" s="281" t="s">
        <v>20</v>
      </c>
      <c r="AX5" s="613"/>
      <c r="AY5" s="613"/>
      <c r="AZ5" s="616"/>
      <c r="BA5" s="616"/>
      <c r="BB5" s="616"/>
      <c r="BC5" s="616"/>
      <c r="BD5" s="616"/>
      <c r="BE5" s="613"/>
    </row>
    <row r="6" spans="1:57" ht="15.75" customHeight="1" x14ac:dyDescent="0.25">
      <c r="A6" s="606"/>
      <c r="B6" s="608"/>
      <c r="C6" s="163"/>
      <c r="D6" s="610"/>
      <c r="E6" s="613"/>
      <c r="F6" s="613"/>
      <c r="G6" s="604"/>
      <c r="H6" s="176" t="s">
        <v>114</v>
      </c>
      <c r="I6" s="176"/>
      <c r="J6" s="176"/>
      <c r="K6" s="177"/>
      <c r="L6" s="175" t="s">
        <v>114</v>
      </c>
      <c r="M6" s="176"/>
      <c r="N6" s="176"/>
      <c r="O6" s="177"/>
      <c r="P6" s="175" t="s">
        <v>114</v>
      </c>
      <c r="Q6" s="176"/>
      <c r="R6" s="176"/>
      <c r="S6" s="177"/>
      <c r="T6" s="175" t="s">
        <v>114</v>
      </c>
      <c r="U6" s="176"/>
      <c r="V6" s="176"/>
      <c r="W6" s="177"/>
      <c r="X6" s="175" t="s">
        <v>114</v>
      </c>
      <c r="Y6" s="176"/>
      <c r="Z6" s="176"/>
      <c r="AA6" s="177"/>
      <c r="AB6" s="175" t="s">
        <v>114</v>
      </c>
      <c r="AC6" s="176"/>
      <c r="AD6" s="176"/>
      <c r="AE6" s="177"/>
      <c r="AF6" s="175" t="s">
        <v>114</v>
      </c>
      <c r="AG6" s="176"/>
      <c r="AH6" s="176"/>
      <c r="AI6" s="177"/>
      <c r="AJ6" s="175" t="s">
        <v>114</v>
      </c>
      <c r="AK6" s="176"/>
      <c r="AL6" s="176"/>
      <c r="AM6" s="177"/>
      <c r="AN6" s="175" t="s">
        <v>114</v>
      </c>
      <c r="AO6" s="176"/>
      <c r="AP6" s="176"/>
      <c r="AQ6" s="177"/>
      <c r="AR6" s="175" t="s">
        <v>114</v>
      </c>
      <c r="AS6" s="176"/>
      <c r="AT6" s="176"/>
      <c r="AU6" s="177"/>
      <c r="AV6" s="282" t="s">
        <v>21</v>
      </c>
      <c r="AW6" s="282" t="s">
        <v>21</v>
      </c>
      <c r="AX6" s="613"/>
      <c r="AY6" s="613"/>
      <c r="AZ6" s="616"/>
      <c r="BA6" s="616"/>
      <c r="BB6" s="616"/>
      <c r="BC6" s="616"/>
      <c r="BD6" s="616"/>
      <c r="BE6" s="613"/>
    </row>
    <row r="7" spans="1:57" ht="15.75" customHeight="1" x14ac:dyDescent="0.25">
      <c r="A7" s="606"/>
      <c r="B7" s="608"/>
      <c r="C7" s="185"/>
      <c r="D7" s="611"/>
      <c r="E7" s="614"/>
      <c r="F7" s="614"/>
      <c r="G7" s="604"/>
      <c r="H7" s="283" t="s">
        <v>22</v>
      </c>
      <c r="I7" s="284" t="s">
        <v>23</v>
      </c>
      <c r="J7" s="284" t="s">
        <v>24</v>
      </c>
      <c r="K7" s="284" t="s">
        <v>25</v>
      </c>
      <c r="L7" s="284" t="s">
        <v>22</v>
      </c>
      <c r="M7" s="284" t="s">
        <v>23</v>
      </c>
      <c r="N7" s="284" t="s">
        <v>24</v>
      </c>
      <c r="O7" s="284" t="s">
        <v>25</v>
      </c>
      <c r="P7" s="284" t="s">
        <v>22</v>
      </c>
      <c r="Q7" s="284" t="s">
        <v>23</v>
      </c>
      <c r="R7" s="284" t="s">
        <v>24</v>
      </c>
      <c r="S7" s="284" t="s">
        <v>25</v>
      </c>
      <c r="T7" s="284" t="s">
        <v>22</v>
      </c>
      <c r="U7" s="284" t="s">
        <v>23</v>
      </c>
      <c r="V7" s="284" t="s">
        <v>24</v>
      </c>
      <c r="W7" s="284" t="s">
        <v>25</v>
      </c>
      <c r="X7" s="284" t="s">
        <v>22</v>
      </c>
      <c r="Y7" s="284" t="s">
        <v>23</v>
      </c>
      <c r="Z7" s="284" t="s">
        <v>24</v>
      </c>
      <c r="AA7" s="284" t="s">
        <v>25</v>
      </c>
      <c r="AB7" s="284" t="s">
        <v>22</v>
      </c>
      <c r="AC7" s="284" t="s">
        <v>23</v>
      </c>
      <c r="AD7" s="284" t="s">
        <v>24</v>
      </c>
      <c r="AE7" s="284" t="s">
        <v>25</v>
      </c>
      <c r="AF7" s="284" t="s">
        <v>22</v>
      </c>
      <c r="AG7" s="284" t="s">
        <v>23</v>
      </c>
      <c r="AH7" s="284" t="s">
        <v>24</v>
      </c>
      <c r="AI7" s="284" t="s">
        <v>25</v>
      </c>
      <c r="AJ7" s="284" t="s">
        <v>22</v>
      </c>
      <c r="AK7" s="284" t="s">
        <v>23</v>
      </c>
      <c r="AL7" s="284" t="s">
        <v>24</v>
      </c>
      <c r="AM7" s="284" t="s">
        <v>25</v>
      </c>
      <c r="AN7" s="284" t="s">
        <v>22</v>
      </c>
      <c r="AO7" s="284" t="s">
        <v>23</v>
      </c>
      <c r="AP7" s="284" t="s">
        <v>24</v>
      </c>
      <c r="AQ7" s="284" t="s">
        <v>25</v>
      </c>
      <c r="AR7" s="284" t="s">
        <v>22</v>
      </c>
      <c r="AS7" s="284" t="s">
        <v>23</v>
      </c>
      <c r="AT7" s="284" t="s">
        <v>24</v>
      </c>
      <c r="AU7" s="284" t="s">
        <v>25</v>
      </c>
      <c r="AV7" s="285" t="s">
        <v>26</v>
      </c>
      <c r="AW7" s="285" t="s">
        <v>26</v>
      </c>
      <c r="AX7" s="614"/>
      <c r="AY7" s="614"/>
      <c r="AZ7" s="617"/>
      <c r="BA7" s="617"/>
      <c r="BB7" s="617"/>
      <c r="BC7" s="617"/>
      <c r="BD7" s="617"/>
      <c r="BE7" s="614"/>
    </row>
    <row r="8" spans="1:57" ht="15.6" x14ac:dyDescent="0.25">
      <c r="A8" s="271"/>
      <c r="B8" s="272"/>
      <c r="C8" s="286" t="s">
        <v>129</v>
      </c>
      <c r="D8" s="273"/>
      <c r="E8" s="271"/>
      <c r="F8" s="271"/>
      <c r="G8" s="271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87"/>
      <c r="AW8" s="287"/>
      <c r="AX8" s="271"/>
      <c r="AY8" s="271"/>
      <c r="AZ8" s="288"/>
      <c r="BA8" s="288"/>
      <c r="BB8" s="289"/>
      <c r="BC8" s="289"/>
      <c r="BD8" s="289"/>
      <c r="BE8" s="271"/>
    </row>
    <row r="9" spans="1:57" s="301" customFormat="1" ht="12.75" customHeight="1" x14ac:dyDescent="0.25">
      <c r="A9" s="290"/>
      <c r="B9" s="272"/>
      <c r="C9" s="291" t="s">
        <v>144</v>
      </c>
      <c r="D9" s="258"/>
      <c r="E9" s="292"/>
      <c r="F9" s="292"/>
      <c r="G9" s="293"/>
      <c r="H9" s="294"/>
      <c r="I9" s="295"/>
      <c r="J9" s="295"/>
      <c r="K9" s="296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7"/>
      <c r="AW9" s="297"/>
      <c r="AX9" s="259"/>
      <c r="AY9" s="259"/>
      <c r="AZ9" s="298"/>
      <c r="BA9" s="298"/>
      <c r="BB9" s="299"/>
      <c r="BC9" s="298"/>
      <c r="BD9" s="300"/>
      <c r="BE9" s="298"/>
    </row>
    <row r="10" spans="1:57" s="310" customFormat="1" ht="13.2" x14ac:dyDescent="0.25">
      <c r="A10" s="302" t="s">
        <v>94</v>
      </c>
      <c r="B10" s="303"/>
      <c r="C10" s="18" t="s">
        <v>145</v>
      </c>
      <c r="D10" s="302"/>
      <c r="E10" s="304"/>
      <c r="F10" s="304"/>
      <c r="G10" s="304"/>
      <c r="H10" s="305"/>
      <c r="I10" s="304"/>
      <c r="J10" s="304"/>
      <c r="K10" s="304"/>
      <c r="L10" s="304"/>
      <c r="M10" s="304"/>
      <c r="N10" s="304"/>
      <c r="O10" s="304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7"/>
      <c r="AS10" s="307"/>
      <c r="AT10" s="307"/>
      <c r="AU10" s="307"/>
      <c r="AV10" s="308"/>
      <c r="AW10" s="308"/>
      <c r="AX10" s="302"/>
      <c r="AY10" s="302"/>
      <c r="AZ10" s="307"/>
      <c r="BA10" s="307"/>
      <c r="BB10" s="306"/>
      <c r="BC10" s="307"/>
      <c r="BD10" s="309"/>
      <c r="BE10" s="304"/>
    </row>
    <row r="11" spans="1:57" s="310" customFormat="1" ht="13.2" x14ac:dyDescent="0.25">
      <c r="A11" s="302" t="s">
        <v>94</v>
      </c>
      <c r="B11" s="303"/>
      <c r="C11" s="311" t="s">
        <v>146</v>
      </c>
      <c r="D11" s="302"/>
      <c r="E11" s="304"/>
      <c r="F11" s="304"/>
      <c r="G11" s="304"/>
      <c r="H11" s="305"/>
      <c r="I11" s="304"/>
      <c r="J11" s="304"/>
      <c r="K11" s="304"/>
      <c r="L11" s="304"/>
      <c r="M11" s="304"/>
      <c r="N11" s="304"/>
      <c r="O11" s="304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7"/>
      <c r="AS11" s="307"/>
      <c r="AT11" s="307"/>
      <c r="AU11" s="307"/>
      <c r="AV11" s="308"/>
      <c r="AW11" s="308"/>
      <c r="AX11" s="302"/>
      <c r="AY11" s="302"/>
      <c r="AZ11" s="307"/>
      <c r="BA11" s="307"/>
      <c r="BB11" s="306"/>
      <c r="BC11" s="307"/>
      <c r="BD11" s="309"/>
      <c r="BE11" s="304"/>
    </row>
    <row r="12" spans="1:57" s="310" customFormat="1" ht="13.2" x14ac:dyDescent="0.25">
      <c r="A12" s="302" t="s">
        <v>94</v>
      </c>
      <c r="B12" s="303"/>
      <c r="C12" s="102" t="s">
        <v>147</v>
      </c>
      <c r="D12" s="302"/>
      <c r="E12" s="304"/>
      <c r="F12" s="304"/>
      <c r="G12" s="304"/>
      <c r="H12" s="305"/>
      <c r="I12" s="304"/>
      <c r="J12" s="304"/>
      <c r="K12" s="304"/>
      <c r="L12" s="304"/>
      <c r="M12" s="304"/>
      <c r="N12" s="304"/>
      <c r="O12" s="304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7"/>
      <c r="AS12" s="307"/>
      <c r="AT12" s="307"/>
      <c r="AU12" s="307"/>
      <c r="AV12" s="308"/>
      <c r="AW12" s="308"/>
      <c r="AX12" s="302"/>
      <c r="AY12" s="302"/>
      <c r="AZ12" s="307"/>
      <c r="BA12" s="307"/>
      <c r="BB12" s="306"/>
      <c r="BC12" s="307"/>
      <c r="BD12" s="309"/>
      <c r="BE12" s="304"/>
    </row>
    <row r="13" spans="1:57" s="310" customFormat="1" ht="13.2" x14ac:dyDescent="0.25">
      <c r="A13" s="302"/>
      <c r="B13" s="303"/>
      <c r="C13" s="312" t="s">
        <v>164</v>
      </c>
      <c r="D13" s="302"/>
      <c r="E13" s="304"/>
      <c r="F13" s="304"/>
      <c r="G13" s="304"/>
      <c r="H13" s="305"/>
      <c r="I13" s="304"/>
      <c r="J13" s="304"/>
      <c r="K13" s="304"/>
      <c r="L13" s="304"/>
      <c r="M13" s="304"/>
      <c r="N13" s="304"/>
      <c r="O13" s="304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7"/>
      <c r="AS13" s="307"/>
      <c r="AT13" s="307"/>
      <c r="AU13" s="307"/>
      <c r="AV13" s="308"/>
      <c r="AW13" s="308"/>
      <c r="AX13" s="302"/>
      <c r="AY13" s="302"/>
      <c r="AZ13" s="307"/>
      <c r="BA13" s="307"/>
      <c r="BB13" s="306"/>
      <c r="BC13" s="307"/>
      <c r="BD13" s="309"/>
      <c r="BE13" s="305"/>
    </row>
    <row r="14" spans="1:57" s="315" customFormat="1" ht="17.25" customHeight="1" x14ac:dyDescent="0.25">
      <c r="A14" s="202">
        <v>1</v>
      </c>
      <c r="B14" s="42">
        <v>51.24</v>
      </c>
      <c r="C14" s="313" t="s">
        <v>58</v>
      </c>
      <c r="D14" s="33" t="s">
        <v>28</v>
      </c>
      <c r="E14" s="260" t="s">
        <v>27</v>
      </c>
      <c r="F14" s="19" t="s">
        <v>56</v>
      </c>
      <c r="G14" s="260" t="s">
        <v>47</v>
      </c>
      <c r="H14" s="37"/>
      <c r="I14" s="37"/>
      <c r="J14" s="34"/>
      <c r="K14" s="37"/>
      <c r="L14" s="32"/>
      <c r="M14" s="32"/>
      <c r="N14" s="32"/>
      <c r="O14" s="32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32"/>
      <c r="AC14" s="32"/>
      <c r="AD14" s="32"/>
      <c r="AE14" s="32"/>
      <c r="AF14" s="20"/>
      <c r="AG14" s="32"/>
      <c r="AH14" s="32"/>
      <c r="AI14" s="32"/>
      <c r="AJ14" s="20">
        <v>147</v>
      </c>
      <c r="AK14" s="20"/>
      <c r="AL14" s="20"/>
      <c r="AM14" s="20">
        <f>AJ14+AK14+AL14</f>
        <v>147</v>
      </c>
      <c r="AN14" s="314"/>
      <c r="AO14" s="314"/>
      <c r="AP14" s="314"/>
      <c r="AQ14" s="314"/>
      <c r="AR14" s="22">
        <f t="shared" ref="AR14:AT15" si="0">L14+P14+T14+X14+AB14+AF14+AJ14+AN14</f>
        <v>147</v>
      </c>
      <c r="AS14" s="22">
        <f t="shared" si="0"/>
        <v>0</v>
      </c>
      <c r="AT14" s="22">
        <f t="shared" si="0"/>
        <v>0</v>
      </c>
      <c r="AU14" s="22">
        <f>AR14+AS14+AT14</f>
        <v>147</v>
      </c>
      <c r="AV14" s="23">
        <f>((AU14/BC14)*BB14)/1000</f>
        <v>3.528</v>
      </c>
      <c r="AW14" s="24">
        <f>(AU14*BD14)/1000</f>
        <v>2.1461999999999999</v>
      </c>
      <c r="AX14" s="39"/>
      <c r="AY14" s="39"/>
      <c r="AZ14" s="39"/>
      <c r="BA14" s="36"/>
      <c r="BB14" s="202">
        <v>24</v>
      </c>
      <c r="BC14" s="202">
        <v>1</v>
      </c>
      <c r="BD14" s="43">
        <v>14.6</v>
      </c>
      <c r="BE14" s="25"/>
    </row>
    <row r="15" spans="1:57" s="315" customFormat="1" ht="13.2" x14ac:dyDescent="0.25">
      <c r="A15" s="202"/>
      <c r="B15" s="42"/>
      <c r="C15" s="44" t="s">
        <v>25</v>
      </c>
      <c r="D15" s="33"/>
      <c r="E15" s="19"/>
      <c r="F15" s="19"/>
      <c r="G15" s="19"/>
      <c r="H15" s="37"/>
      <c r="I15" s="37"/>
      <c r="J15" s="34"/>
      <c r="K15" s="37"/>
      <c r="L15" s="32"/>
      <c r="M15" s="32"/>
      <c r="N15" s="32"/>
      <c r="O15" s="32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32"/>
      <c r="AC15" s="32"/>
      <c r="AD15" s="32"/>
      <c r="AE15" s="32"/>
      <c r="AF15" s="20"/>
      <c r="AG15" s="32"/>
      <c r="AH15" s="32"/>
      <c r="AI15" s="32"/>
      <c r="AJ15" s="32">
        <f>SUM(AJ14:AJ14)</f>
        <v>147</v>
      </c>
      <c r="AK15" s="32"/>
      <c r="AL15" s="32"/>
      <c r="AM15" s="32">
        <f>SUM(AM14:AM14)</f>
        <v>147</v>
      </c>
      <c r="AN15" s="314"/>
      <c r="AO15" s="314"/>
      <c r="AP15" s="314"/>
      <c r="AQ15" s="314"/>
      <c r="AR15" s="27">
        <f t="shared" si="0"/>
        <v>147</v>
      </c>
      <c r="AS15" s="27">
        <f t="shared" si="0"/>
        <v>0</v>
      </c>
      <c r="AT15" s="27">
        <f t="shared" si="0"/>
        <v>0</v>
      </c>
      <c r="AU15" s="27">
        <f>AR15+AS15+AT15</f>
        <v>147</v>
      </c>
      <c r="AV15" s="28">
        <f>SUM(AV14:AV14)</f>
        <v>3.528</v>
      </c>
      <c r="AW15" s="29">
        <f>SUM(AW14:AW14)</f>
        <v>2.1461999999999999</v>
      </c>
      <c r="AX15" s="39"/>
      <c r="AY15" s="39"/>
      <c r="AZ15" s="39"/>
      <c r="BA15" s="36"/>
      <c r="BB15" s="39"/>
      <c r="BC15" s="39"/>
      <c r="BD15" s="41"/>
      <c r="BE15" s="25"/>
    </row>
    <row r="16" spans="1:57" s="315" customFormat="1" ht="13.2" x14ac:dyDescent="0.25">
      <c r="A16" s="202"/>
      <c r="B16" s="42"/>
      <c r="C16" s="316" t="s">
        <v>149</v>
      </c>
      <c r="D16" s="33"/>
      <c r="E16" s="19"/>
      <c r="F16" s="19"/>
      <c r="G16" s="19"/>
      <c r="H16" s="317"/>
      <c r="I16" s="37"/>
      <c r="J16" s="34"/>
      <c r="K16" s="37"/>
      <c r="L16" s="32"/>
      <c r="M16" s="32"/>
      <c r="N16" s="32"/>
      <c r="O16" s="32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32"/>
      <c r="AC16" s="32"/>
      <c r="AD16" s="32"/>
      <c r="AE16" s="32"/>
      <c r="AF16" s="20"/>
      <c r="AG16" s="32"/>
      <c r="AH16" s="32"/>
      <c r="AI16" s="32"/>
      <c r="AJ16" s="20"/>
      <c r="AK16" s="32"/>
      <c r="AL16" s="32"/>
      <c r="AM16" s="32"/>
      <c r="AN16" s="314"/>
      <c r="AO16" s="314"/>
      <c r="AP16" s="314"/>
      <c r="AQ16" s="314"/>
      <c r="AR16" s="27"/>
      <c r="AS16" s="27"/>
      <c r="AT16" s="27"/>
      <c r="AU16" s="27"/>
      <c r="AV16" s="28"/>
      <c r="AW16" s="29"/>
      <c r="AX16" s="39"/>
      <c r="AY16" s="39"/>
      <c r="AZ16" s="39"/>
      <c r="BA16" s="36"/>
      <c r="BB16" s="39"/>
      <c r="BC16" s="39"/>
      <c r="BD16" s="41"/>
      <c r="BE16" s="318"/>
    </row>
    <row r="17" spans="1:57" s="315" customFormat="1" ht="16.5" customHeight="1" x14ac:dyDescent="0.25">
      <c r="A17" s="202">
        <v>1</v>
      </c>
      <c r="B17" s="42">
        <v>51.24</v>
      </c>
      <c r="C17" s="319" t="s">
        <v>130</v>
      </c>
      <c r="D17" s="33" t="s">
        <v>28</v>
      </c>
      <c r="E17" s="320" t="s">
        <v>55</v>
      </c>
      <c r="F17" s="19" t="s">
        <v>56</v>
      </c>
      <c r="G17" s="320" t="s">
        <v>57</v>
      </c>
      <c r="H17" s="37"/>
      <c r="I17" s="37"/>
      <c r="J17" s="34"/>
      <c r="K17" s="37"/>
      <c r="L17" s="32"/>
      <c r="M17" s="32"/>
      <c r="N17" s="32"/>
      <c r="O17" s="32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32"/>
      <c r="AC17" s="32"/>
      <c r="AD17" s="32"/>
      <c r="AE17" s="32"/>
      <c r="AF17" s="20"/>
      <c r="AG17" s="32"/>
      <c r="AH17" s="32"/>
      <c r="AI17" s="32"/>
      <c r="AJ17" s="20">
        <v>147</v>
      </c>
      <c r="AK17" s="20"/>
      <c r="AL17" s="20"/>
      <c r="AM17" s="20">
        <f>AJ17+AK17+AL17</f>
        <v>147</v>
      </c>
      <c r="AN17" s="314"/>
      <c r="AO17" s="314"/>
      <c r="AP17" s="314"/>
      <c r="AQ17" s="314"/>
      <c r="AR17" s="22">
        <f t="shared" ref="AR17:AT18" si="1">L17+P17+T17+X17+AB17+AF17+AJ17+AN17</f>
        <v>147</v>
      </c>
      <c r="AS17" s="22">
        <f t="shared" si="1"/>
        <v>0</v>
      </c>
      <c r="AT17" s="22">
        <f t="shared" si="1"/>
        <v>0</v>
      </c>
      <c r="AU17" s="22">
        <f>AR17+AS17+AT17</f>
        <v>147</v>
      </c>
      <c r="AV17" s="23">
        <f>((AU17/BC17)*BB17)/1000</f>
        <v>3.528</v>
      </c>
      <c r="AW17" s="24">
        <f>(AU17*BD17)/1000</f>
        <v>2.1461999999999999</v>
      </c>
      <c r="AX17" s="39"/>
      <c r="AY17" s="39"/>
      <c r="AZ17" s="39"/>
      <c r="BA17" s="36"/>
      <c r="BB17" s="202">
        <v>24</v>
      </c>
      <c r="BC17" s="202">
        <v>1</v>
      </c>
      <c r="BD17" s="43">
        <v>14.6</v>
      </c>
      <c r="BE17" s="25"/>
    </row>
    <row r="18" spans="1:57" s="315" customFormat="1" ht="13.2" x14ac:dyDescent="0.25">
      <c r="A18" s="202"/>
      <c r="B18" s="42"/>
      <c r="C18" s="44" t="s">
        <v>25</v>
      </c>
      <c r="D18" s="33"/>
      <c r="E18" s="19"/>
      <c r="F18" s="19"/>
      <c r="G18" s="19"/>
      <c r="H18" s="37"/>
      <c r="I18" s="37"/>
      <c r="J18" s="34"/>
      <c r="K18" s="37"/>
      <c r="L18" s="32"/>
      <c r="M18" s="32"/>
      <c r="N18" s="32"/>
      <c r="O18" s="32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32"/>
      <c r="AC18" s="32"/>
      <c r="AD18" s="32"/>
      <c r="AE18" s="32"/>
      <c r="AF18" s="20"/>
      <c r="AG18" s="32"/>
      <c r="AH18" s="32"/>
      <c r="AI18" s="32"/>
      <c r="AJ18" s="32">
        <f>SUM(AJ17:AJ17)</f>
        <v>147</v>
      </c>
      <c r="AK18" s="32"/>
      <c r="AL18" s="32"/>
      <c r="AM18" s="32">
        <f>SUM(AM17:AM17)</f>
        <v>147</v>
      </c>
      <c r="AN18" s="314"/>
      <c r="AO18" s="314"/>
      <c r="AP18" s="314"/>
      <c r="AQ18" s="314"/>
      <c r="AR18" s="27">
        <f>L18+P18+T18+X18+AB18+AF18+AJ18+AN18</f>
        <v>147</v>
      </c>
      <c r="AS18" s="27">
        <f>M18+Q18+U18+Y18+AC18+AG18+AK18+AO18</f>
        <v>0</v>
      </c>
      <c r="AT18" s="27">
        <f t="shared" si="1"/>
        <v>0</v>
      </c>
      <c r="AU18" s="27">
        <f>AR18+AS18+AT18</f>
        <v>147</v>
      </c>
      <c r="AV18" s="28">
        <f>SUM(AV17:AV17)</f>
        <v>3.528</v>
      </c>
      <c r="AW18" s="29">
        <f>SUM(AW17:AW17)</f>
        <v>2.1461999999999999</v>
      </c>
      <c r="AX18" s="39"/>
      <c r="AY18" s="39"/>
      <c r="AZ18" s="39"/>
      <c r="BA18" s="36"/>
      <c r="BB18" s="39"/>
      <c r="BC18" s="39"/>
      <c r="BD18" s="41"/>
      <c r="BE18" s="25"/>
    </row>
    <row r="19" spans="1:57" s="315" customFormat="1" ht="13.2" x14ac:dyDescent="0.25">
      <c r="A19" s="35"/>
      <c r="B19" s="321"/>
      <c r="C19" s="322" t="s">
        <v>165</v>
      </c>
      <c r="D19" s="35"/>
      <c r="E19" s="323"/>
      <c r="F19" s="323"/>
      <c r="G19" s="323"/>
      <c r="H19" s="324"/>
      <c r="I19" s="323"/>
      <c r="J19" s="323"/>
      <c r="K19" s="323"/>
      <c r="L19" s="323"/>
      <c r="M19" s="323"/>
      <c r="N19" s="323"/>
      <c r="O19" s="323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0"/>
      <c r="AS19" s="30"/>
      <c r="AT19" s="30"/>
      <c r="AU19" s="30"/>
      <c r="AV19" s="48"/>
      <c r="AW19" s="48"/>
      <c r="AX19" s="35"/>
      <c r="AY19" s="35"/>
      <c r="AZ19" s="30"/>
      <c r="BA19" s="30"/>
      <c r="BB19" s="314"/>
      <c r="BC19" s="30"/>
      <c r="BD19" s="49"/>
      <c r="BE19" s="324"/>
    </row>
    <row r="20" spans="1:57" s="315" customFormat="1" ht="13.2" x14ac:dyDescent="0.25">
      <c r="A20" s="270">
        <v>2</v>
      </c>
      <c r="B20" s="42">
        <v>51.24</v>
      </c>
      <c r="C20" s="313" t="s">
        <v>58</v>
      </c>
      <c r="D20" s="33" t="s">
        <v>28</v>
      </c>
      <c r="E20" s="260" t="s">
        <v>30</v>
      </c>
      <c r="F20" s="260" t="s">
        <v>30</v>
      </c>
      <c r="G20" s="260" t="s">
        <v>30</v>
      </c>
      <c r="H20" s="37"/>
      <c r="I20" s="37"/>
      <c r="J20" s="34"/>
      <c r="K20" s="37"/>
      <c r="L20" s="32"/>
      <c r="M20" s="32"/>
      <c r="N20" s="32"/>
      <c r="O20" s="32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32"/>
      <c r="AC20" s="32"/>
      <c r="AD20" s="32"/>
      <c r="AE20" s="32"/>
      <c r="AF20" s="20"/>
      <c r="AG20" s="32"/>
      <c r="AH20" s="32"/>
      <c r="AI20" s="32"/>
      <c r="AJ20" s="20"/>
      <c r="AK20" s="262">
        <v>3</v>
      </c>
      <c r="AL20" s="20"/>
      <c r="AM20" s="262">
        <f>AJ20+AK20+AL20</f>
        <v>3</v>
      </c>
      <c r="AN20" s="314"/>
      <c r="AO20" s="314"/>
      <c r="AP20" s="314"/>
      <c r="AQ20" s="314"/>
      <c r="AR20" s="22">
        <f t="shared" ref="AR20:AT21" si="2">L20+P20+T20+X20+AB20+AF20+AJ20+AN20</f>
        <v>0</v>
      </c>
      <c r="AS20" s="263">
        <f t="shared" si="2"/>
        <v>3</v>
      </c>
      <c r="AT20" s="22">
        <f t="shared" si="2"/>
        <v>0</v>
      </c>
      <c r="AU20" s="263">
        <f>AR20+AS20+AT20</f>
        <v>3</v>
      </c>
      <c r="AV20" s="264">
        <f>((AU20/BC20)*BB20)/1000</f>
        <v>7.1999999999999995E-2</v>
      </c>
      <c r="AW20" s="265">
        <f>(AU20*BD20)/1000</f>
        <v>4.3799999999999999E-2</v>
      </c>
      <c r="AX20" s="39"/>
      <c r="AY20" s="39"/>
      <c r="AZ20" s="39"/>
      <c r="BA20" s="36"/>
      <c r="BB20" s="202">
        <v>24</v>
      </c>
      <c r="BC20" s="202">
        <v>1</v>
      </c>
      <c r="BD20" s="43">
        <v>14.6</v>
      </c>
      <c r="BE20" s="25"/>
    </row>
    <row r="21" spans="1:57" s="315" customFormat="1" ht="13.2" x14ac:dyDescent="0.25">
      <c r="A21" s="202"/>
      <c r="B21" s="42"/>
      <c r="C21" s="44" t="s">
        <v>25</v>
      </c>
      <c r="D21" s="33"/>
      <c r="E21" s="19"/>
      <c r="F21" s="19"/>
      <c r="G21" s="19"/>
      <c r="H21" s="37"/>
      <c r="I21" s="37"/>
      <c r="J21" s="34"/>
      <c r="K21" s="37"/>
      <c r="L21" s="32"/>
      <c r="M21" s="32"/>
      <c r="N21" s="32"/>
      <c r="O21" s="32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32"/>
      <c r="AC21" s="32"/>
      <c r="AD21" s="32"/>
      <c r="AE21" s="32"/>
      <c r="AF21" s="20"/>
      <c r="AG21" s="32"/>
      <c r="AH21" s="32"/>
      <c r="AI21" s="32"/>
      <c r="AJ21" s="20"/>
      <c r="AK21" s="32">
        <f>SUM(AK20:AK20)</f>
        <v>3</v>
      </c>
      <c r="AL21" s="32"/>
      <c r="AM21" s="32">
        <f>SUM(AM20:AM20)</f>
        <v>3</v>
      </c>
      <c r="AN21" s="314"/>
      <c r="AO21" s="314"/>
      <c r="AP21" s="314"/>
      <c r="AQ21" s="314"/>
      <c r="AR21" s="27">
        <f t="shared" si="2"/>
        <v>0</v>
      </c>
      <c r="AS21" s="27">
        <f t="shared" si="2"/>
        <v>3</v>
      </c>
      <c r="AT21" s="27">
        <f t="shared" si="2"/>
        <v>0</v>
      </c>
      <c r="AU21" s="27">
        <f>AR21+AS21+AT21</f>
        <v>3</v>
      </c>
      <c r="AV21" s="28">
        <f>SUM(AV20:AV20)</f>
        <v>7.1999999999999995E-2</v>
      </c>
      <c r="AW21" s="29">
        <f>SUM(AW20:AW20)</f>
        <v>4.3799999999999999E-2</v>
      </c>
      <c r="AX21" s="39"/>
      <c r="AY21" s="39"/>
      <c r="AZ21" s="39"/>
      <c r="BA21" s="36"/>
      <c r="BB21" s="39"/>
      <c r="BC21" s="39"/>
      <c r="BD21" s="41"/>
      <c r="BE21" s="25"/>
    </row>
    <row r="22" spans="1:57" s="315" customFormat="1" ht="13.2" x14ac:dyDescent="0.25">
      <c r="A22" s="202"/>
      <c r="B22" s="42"/>
      <c r="C22" s="316" t="s">
        <v>208</v>
      </c>
      <c r="D22" s="33"/>
      <c r="E22" s="19"/>
      <c r="F22" s="19"/>
      <c r="G22" s="19"/>
      <c r="H22" s="317"/>
      <c r="I22" s="37"/>
      <c r="J22" s="34"/>
      <c r="K22" s="37"/>
      <c r="L22" s="32"/>
      <c r="M22" s="32"/>
      <c r="N22" s="32"/>
      <c r="O22" s="32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32"/>
      <c r="AC22" s="32"/>
      <c r="AD22" s="32"/>
      <c r="AE22" s="32"/>
      <c r="AF22" s="20"/>
      <c r="AG22" s="32"/>
      <c r="AH22" s="32"/>
      <c r="AI22" s="32"/>
      <c r="AJ22" s="20"/>
      <c r="AK22" s="32"/>
      <c r="AL22" s="32"/>
      <c r="AM22" s="32"/>
      <c r="AN22" s="314"/>
      <c r="AO22" s="314"/>
      <c r="AP22" s="314"/>
      <c r="AQ22" s="314"/>
      <c r="AR22" s="27"/>
      <c r="AS22" s="27"/>
      <c r="AT22" s="27"/>
      <c r="AU22" s="27"/>
      <c r="AV22" s="28"/>
      <c r="AW22" s="29"/>
      <c r="AX22" s="39"/>
      <c r="AY22" s="39"/>
      <c r="AZ22" s="39"/>
      <c r="BA22" s="36"/>
      <c r="BB22" s="39"/>
      <c r="BC22" s="39"/>
      <c r="BD22" s="41"/>
      <c r="BE22" s="318"/>
    </row>
    <row r="23" spans="1:57" s="315" customFormat="1" ht="13.2" x14ac:dyDescent="0.25">
      <c r="A23" s="382">
        <v>2.1</v>
      </c>
      <c r="B23" s="42">
        <v>51.24</v>
      </c>
      <c r="C23" s="319" t="s">
        <v>150</v>
      </c>
      <c r="D23" s="33" t="s">
        <v>28</v>
      </c>
      <c r="E23" s="320" t="s">
        <v>55</v>
      </c>
      <c r="F23" s="320" t="s">
        <v>56</v>
      </c>
      <c r="G23" s="320" t="s">
        <v>57</v>
      </c>
      <c r="H23" s="37"/>
      <c r="I23" s="37"/>
      <c r="J23" s="34"/>
      <c r="K23" s="37"/>
      <c r="L23" s="32"/>
      <c r="M23" s="32"/>
      <c r="N23" s="32"/>
      <c r="O23" s="32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32"/>
      <c r="AC23" s="32"/>
      <c r="AD23" s="32"/>
      <c r="AE23" s="32"/>
      <c r="AF23" s="20"/>
      <c r="AG23" s="32"/>
      <c r="AH23" s="32"/>
      <c r="AI23" s="32"/>
      <c r="AJ23" s="20"/>
      <c r="AK23" s="269">
        <v>2</v>
      </c>
      <c r="AL23" s="20"/>
      <c r="AM23" s="269">
        <f>AJ23+AK23+AL23</f>
        <v>2</v>
      </c>
      <c r="AN23" s="314"/>
      <c r="AO23" s="314"/>
      <c r="AP23" s="314"/>
      <c r="AQ23" s="314"/>
      <c r="AR23" s="22">
        <f t="shared" ref="AR23:AT25" si="3">L23+P23+T23+X23+AB23+AF23+AJ23+AN23</f>
        <v>0</v>
      </c>
      <c r="AS23" s="266">
        <f t="shared" si="3"/>
        <v>2</v>
      </c>
      <c r="AT23" s="22">
        <f t="shared" si="3"/>
        <v>0</v>
      </c>
      <c r="AU23" s="325">
        <f>AR23+AS23+AT23</f>
        <v>2</v>
      </c>
      <c r="AV23" s="267">
        <f>((AU23/BC23)*BB23)/1000</f>
        <v>4.8000000000000001E-2</v>
      </c>
      <c r="AW23" s="268">
        <f>(AU23*BD23)/1000</f>
        <v>2.92E-2</v>
      </c>
      <c r="AX23" s="39"/>
      <c r="AY23" s="39"/>
      <c r="AZ23" s="39"/>
      <c r="BA23" s="36"/>
      <c r="BB23" s="202">
        <v>24</v>
      </c>
      <c r="BC23" s="202">
        <v>1</v>
      </c>
      <c r="BD23" s="43">
        <v>14.6</v>
      </c>
      <c r="BE23" s="25"/>
    </row>
    <row r="24" spans="1:57" s="315" customFormat="1" ht="13.2" x14ac:dyDescent="0.25">
      <c r="A24" s="382">
        <v>2.2000000000000002</v>
      </c>
      <c r="B24" s="42">
        <v>51.24</v>
      </c>
      <c r="C24" s="319" t="s">
        <v>150</v>
      </c>
      <c r="D24" s="33" t="s">
        <v>28</v>
      </c>
      <c r="E24" s="320" t="s">
        <v>128</v>
      </c>
      <c r="F24" s="320" t="s">
        <v>53</v>
      </c>
      <c r="G24" s="320" t="s">
        <v>57</v>
      </c>
      <c r="H24" s="37"/>
      <c r="I24" s="37"/>
      <c r="J24" s="34"/>
      <c r="K24" s="37"/>
      <c r="L24" s="32"/>
      <c r="M24" s="32"/>
      <c r="N24" s="32"/>
      <c r="O24" s="32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32"/>
      <c r="AC24" s="32"/>
      <c r="AD24" s="32"/>
      <c r="AE24" s="32"/>
      <c r="AF24" s="20"/>
      <c r="AG24" s="32"/>
      <c r="AH24" s="32"/>
      <c r="AI24" s="32"/>
      <c r="AJ24" s="20"/>
      <c r="AK24" s="269">
        <v>1</v>
      </c>
      <c r="AL24" s="20"/>
      <c r="AM24" s="269">
        <f>AJ24+AK24+AL24</f>
        <v>1</v>
      </c>
      <c r="AN24" s="314"/>
      <c r="AO24" s="314"/>
      <c r="AP24" s="314"/>
      <c r="AQ24" s="314"/>
      <c r="AR24" s="22">
        <f>L24+P24+T24+X24+AB24+AF24+AJ24+AN24</f>
        <v>0</v>
      </c>
      <c r="AS24" s="266">
        <f>M24+Q24+U24+Y24+AC24+AG24+AK24+AO24</f>
        <v>1</v>
      </c>
      <c r="AT24" s="22">
        <f>N24+R24+V24+Z24+AD24+AH24+AL24+AP24</f>
        <v>0</v>
      </c>
      <c r="AU24" s="325">
        <f>AR24+AS24+AT24</f>
        <v>1</v>
      </c>
      <c r="AV24" s="267">
        <f>((AU24/BC24)*BB24)/1000</f>
        <v>2.4E-2</v>
      </c>
      <c r="AW24" s="268">
        <f>(AU24*BD24)/1000</f>
        <v>1.46E-2</v>
      </c>
      <c r="AX24" s="39"/>
      <c r="AY24" s="39"/>
      <c r="AZ24" s="39"/>
      <c r="BA24" s="36"/>
      <c r="BB24" s="202">
        <v>24</v>
      </c>
      <c r="BC24" s="202">
        <v>1</v>
      </c>
      <c r="BD24" s="43">
        <v>14.6</v>
      </c>
      <c r="BE24" s="25"/>
    </row>
    <row r="25" spans="1:57" s="315" customFormat="1" ht="13.2" x14ac:dyDescent="0.25">
      <c r="A25" s="202"/>
      <c r="B25" s="42"/>
      <c r="C25" s="44" t="s">
        <v>25</v>
      </c>
      <c r="D25" s="33"/>
      <c r="E25" s="19"/>
      <c r="F25" s="19"/>
      <c r="G25" s="19"/>
      <c r="H25" s="37"/>
      <c r="I25" s="37"/>
      <c r="J25" s="34"/>
      <c r="K25" s="37"/>
      <c r="L25" s="32"/>
      <c r="M25" s="32"/>
      <c r="N25" s="32"/>
      <c r="O25" s="32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32"/>
      <c r="AC25" s="32"/>
      <c r="AD25" s="32"/>
      <c r="AE25" s="32"/>
      <c r="AF25" s="20"/>
      <c r="AG25" s="32"/>
      <c r="AH25" s="32"/>
      <c r="AI25" s="32"/>
      <c r="AJ25" s="20"/>
      <c r="AK25" s="32">
        <f>SUM(AK23:AK24)</f>
        <v>3</v>
      </c>
      <c r="AL25" s="32"/>
      <c r="AM25" s="32">
        <f>SUM(AM23:AM24)</f>
        <v>3</v>
      </c>
      <c r="AN25" s="314"/>
      <c r="AO25" s="314"/>
      <c r="AP25" s="314"/>
      <c r="AQ25" s="314"/>
      <c r="AR25" s="27">
        <f t="shared" si="3"/>
        <v>0</v>
      </c>
      <c r="AS25" s="27">
        <f t="shared" si="3"/>
        <v>3</v>
      </c>
      <c r="AT25" s="27">
        <f t="shared" si="3"/>
        <v>0</v>
      </c>
      <c r="AU25" s="27">
        <f>AR25+AS25+AT25</f>
        <v>3</v>
      </c>
      <c r="AV25" s="28">
        <f>SUM(AV23:AV24)</f>
        <v>7.2000000000000008E-2</v>
      </c>
      <c r="AW25" s="29">
        <f>SUM(AW23:AW24)</f>
        <v>4.3799999999999999E-2</v>
      </c>
      <c r="AX25" s="39"/>
      <c r="AY25" s="39"/>
      <c r="AZ25" s="39"/>
      <c r="BA25" s="36"/>
      <c r="BB25" s="39"/>
      <c r="BC25" s="39"/>
      <c r="BD25" s="41"/>
      <c r="BE25" s="25"/>
    </row>
    <row r="26" spans="1:57" s="315" customFormat="1" ht="13.2" x14ac:dyDescent="0.25">
      <c r="A26" s="35"/>
      <c r="B26" s="321"/>
      <c r="C26" s="322" t="s">
        <v>166</v>
      </c>
      <c r="D26" s="35"/>
      <c r="E26" s="323"/>
      <c r="F26" s="323"/>
      <c r="G26" s="323"/>
      <c r="H26" s="324"/>
      <c r="I26" s="323"/>
      <c r="J26" s="323"/>
      <c r="K26" s="323"/>
      <c r="L26" s="323"/>
      <c r="M26" s="323"/>
      <c r="N26" s="323"/>
      <c r="O26" s="323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0"/>
      <c r="AS26" s="30"/>
      <c r="AT26" s="30"/>
      <c r="AU26" s="30"/>
      <c r="AV26" s="48"/>
      <c r="AW26" s="48"/>
      <c r="AX26" s="35"/>
      <c r="AY26" s="35"/>
      <c r="AZ26" s="30"/>
      <c r="BA26" s="30"/>
      <c r="BB26" s="314"/>
      <c r="BC26" s="30"/>
      <c r="BD26" s="49"/>
      <c r="BE26" s="324"/>
    </row>
    <row r="27" spans="1:57" s="315" customFormat="1" ht="17.25" customHeight="1" x14ac:dyDescent="0.25">
      <c r="A27" s="202">
        <v>2</v>
      </c>
      <c r="B27" s="42">
        <v>51.24</v>
      </c>
      <c r="C27" s="326" t="s">
        <v>64</v>
      </c>
      <c r="D27" s="33" t="s">
        <v>28</v>
      </c>
      <c r="E27" s="260" t="s">
        <v>45</v>
      </c>
      <c r="F27" s="260" t="s">
        <v>52</v>
      </c>
      <c r="G27" s="19" t="s">
        <v>57</v>
      </c>
      <c r="H27" s="37"/>
      <c r="I27" s="37"/>
      <c r="J27" s="34"/>
      <c r="K27" s="37"/>
      <c r="L27" s="32"/>
      <c r="M27" s="32"/>
      <c r="N27" s="32"/>
      <c r="O27" s="32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62">
        <v>3</v>
      </c>
      <c r="AC27" s="20"/>
      <c r="AD27" s="20"/>
      <c r="AE27" s="20">
        <f>AB27+AC27+AD27</f>
        <v>3</v>
      </c>
      <c r="AF27" s="20"/>
      <c r="AG27" s="32"/>
      <c r="AH27" s="32"/>
      <c r="AI27" s="32"/>
      <c r="AJ27" s="20"/>
      <c r="AK27" s="20"/>
      <c r="AL27" s="20"/>
      <c r="AM27" s="20"/>
      <c r="AN27" s="314"/>
      <c r="AO27" s="314"/>
      <c r="AP27" s="314"/>
      <c r="AQ27" s="314"/>
      <c r="AR27" s="263">
        <f t="shared" ref="AR27:AT31" si="4">L27+P27+T27+X27+AB27+AF27+AJ27+AN27</f>
        <v>3</v>
      </c>
      <c r="AS27" s="22">
        <f t="shared" si="4"/>
        <v>0</v>
      </c>
      <c r="AT27" s="22">
        <f t="shared" si="4"/>
        <v>0</v>
      </c>
      <c r="AU27" s="22">
        <f>AR27+AS27+AT27</f>
        <v>3</v>
      </c>
      <c r="AV27" s="23">
        <f>((AU27/BC27)*BB27)/1000</f>
        <v>7.1999999999999995E-2</v>
      </c>
      <c r="AW27" s="24">
        <f>(AU27*BD27)/1000</f>
        <v>4.3799999999999999E-2</v>
      </c>
      <c r="AX27" s="39"/>
      <c r="AY27" s="39"/>
      <c r="AZ27" s="39"/>
      <c r="BA27" s="36"/>
      <c r="BB27" s="202">
        <v>24</v>
      </c>
      <c r="BC27" s="202">
        <v>1</v>
      </c>
      <c r="BD27" s="43">
        <v>14.6</v>
      </c>
      <c r="BE27" s="25"/>
    </row>
    <row r="28" spans="1:57" s="315" customFormat="1" ht="17.25" customHeight="1" x14ac:dyDescent="0.25">
      <c r="A28" s="202">
        <v>4</v>
      </c>
      <c r="B28" s="42">
        <v>51.24</v>
      </c>
      <c r="C28" s="326" t="s">
        <v>64</v>
      </c>
      <c r="D28" s="33" t="s">
        <v>28</v>
      </c>
      <c r="E28" s="260" t="s">
        <v>30</v>
      </c>
      <c r="F28" s="260" t="s">
        <v>30</v>
      </c>
      <c r="G28" s="260" t="s">
        <v>30</v>
      </c>
      <c r="H28" s="37"/>
      <c r="I28" s="37"/>
      <c r="J28" s="34"/>
      <c r="K28" s="37"/>
      <c r="L28" s="32"/>
      <c r="M28" s="32"/>
      <c r="N28" s="32"/>
      <c r="O28" s="32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62">
        <v>32</v>
      </c>
      <c r="AD28" s="20"/>
      <c r="AE28" s="262">
        <f>AB28+AC28+AD28</f>
        <v>32</v>
      </c>
      <c r="AF28" s="20"/>
      <c r="AG28" s="32"/>
      <c r="AH28" s="32"/>
      <c r="AI28" s="32"/>
      <c r="AJ28" s="20"/>
      <c r="AK28" s="20"/>
      <c r="AL28" s="20"/>
      <c r="AM28" s="20"/>
      <c r="AN28" s="314"/>
      <c r="AO28" s="314"/>
      <c r="AP28" s="314"/>
      <c r="AQ28" s="314"/>
      <c r="AR28" s="22">
        <f t="shared" si="4"/>
        <v>0</v>
      </c>
      <c r="AS28" s="263">
        <f t="shared" si="4"/>
        <v>32</v>
      </c>
      <c r="AT28" s="22">
        <f t="shared" si="4"/>
        <v>0</v>
      </c>
      <c r="AU28" s="263">
        <f>AR28+AS28+AT28</f>
        <v>32</v>
      </c>
      <c r="AV28" s="264">
        <f>((AU28/BC28)*BB28)/1000</f>
        <v>0.76800000000000002</v>
      </c>
      <c r="AW28" s="265">
        <f>(AU28*BD28)/1000</f>
        <v>0.4672</v>
      </c>
      <c r="AX28" s="39"/>
      <c r="AY28" s="39"/>
      <c r="AZ28" s="39"/>
      <c r="BA28" s="36"/>
      <c r="BB28" s="202">
        <v>24</v>
      </c>
      <c r="BC28" s="202">
        <v>1</v>
      </c>
      <c r="BD28" s="43">
        <v>14.6</v>
      </c>
      <c r="BE28" s="25"/>
    </row>
    <row r="29" spans="1:57" s="315" customFormat="1" ht="17.25" customHeight="1" x14ac:dyDescent="0.25">
      <c r="A29" s="202">
        <v>5</v>
      </c>
      <c r="B29" s="42">
        <v>51.24</v>
      </c>
      <c r="C29" s="326" t="s">
        <v>64</v>
      </c>
      <c r="D29" s="33" t="s">
        <v>28</v>
      </c>
      <c r="E29" s="260" t="s">
        <v>38</v>
      </c>
      <c r="F29" s="19" t="s">
        <v>52</v>
      </c>
      <c r="G29" s="260" t="s">
        <v>30</v>
      </c>
      <c r="H29" s="37"/>
      <c r="I29" s="37"/>
      <c r="J29" s="34"/>
      <c r="K29" s="37"/>
      <c r="L29" s="32"/>
      <c r="M29" s="32"/>
      <c r="N29" s="32"/>
      <c r="O29" s="32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62">
        <v>28</v>
      </c>
      <c r="AD29" s="20"/>
      <c r="AE29" s="262">
        <f>AB29+AC29+AD29</f>
        <v>28</v>
      </c>
      <c r="AF29" s="20"/>
      <c r="AG29" s="32"/>
      <c r="AH29" s="32"/>
      <c r="AI29" s="32"/>
      <c r="AJ29" s="20"/>
      <c r="AK29" s="20"/>
      <c r="AL29" s="20"/>
      <c r="AM29" s="20"/>
      <c r="AN29" s="314"/>
      <c r="AO29" s="314"/>
      <c r="AP29" s="314"/>
      <c r="AQ29" s="314"/>
      <c r="AR29" s="22">
        <f t="shared" si="4"/>
        <v>0</v>
      </c>
      <c r="AS29" s="263">
        <f t="shared" si="4"/>
        <v>28</v>
      </c>
      <c r="AT29" s="22">
        <f t="shared" si="4"/>
        <v>0</v>
      </c>
      <c r="AU29" s="263">
        <f>AR29+AS29+AT29</f>
        <v>28</v>
      </c>
      <c r="AV29" s="264">
        <f>((AU29/BC29)*BB29)/1000</f>
        <v>0.67200000000000004</v>
      </c>
      <c r="AW29" s="265">
        <f>(AU29*BD29)/1000</f>
        <v>0.4088</v>
      </c>
      <c r="AX29" s="39"/>
      <c r="AY29" s="39"/>
      <c r="AZ29" s="39"/>
      <c r="BA29" s="36"/>
      <c r="BB29" s="202">
        <v>24</v>
      </c>
      <c r="BC29" s="202">
        <v>1</v>
      </c>
      <c r="BD29" s="43">
        <v>14.6</v>
      </c>
      <c r="BE29" s="25"/>
    </row>
    <row r="30" spans="1:57" s="315" customFormat="1" ht="17.25" customHeight="1" x14ac:dyDescent="0.25">
      <c r="A30" s="202">
        <v>6</v>
      </c>
      <c r="B30" s="42">
        <v>51.24</v>
      </c>
      <c r="C30" s="326" t="s">
        <v>64</v>
      </c>
      <c r="D30" s="33" t="s">
        <v>28</v>
      </c>
      <c r="E30" s="270">
        <v>1</v>
      </c>
      <c r="F30" s="202">
        <v>74</v>
      </c>
      <c r="G30" s="270">
        <v>323</v>
      </c>
      <c r="H30" s="37"/>
      <c r="I30" s="37"/>
      <c r="J30" s="34"/>
      <c r="K30" s="37"/>
      <c r="L30" s="32"/>
      <c r="M30" s="32"/>
      <c r="N30" s="32"/>
      <c r="O30" s="32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62">
        <v>63</v>
      </c>
      <c r="AD30" s="20"/>
      <c r="AE30" s="262">
        <f>AB30+AC30+AD30</f>
        <v>63</v>
      </c>
      <c r="AF30" s="20"/>
      <c r="AG30" s="32"/>
      <c r="AH30" s="32"/>
      <c r="AI30" s="32"/>
      <c r="AJ30" s="20"/>
      <c r="AK30" s="20"/>
      <c r="AL30" s="20"/>
      <c r="AM30" s="20"/>
      <c r="AN30" s="314"/>
      <c r="AO30" s="314"/>
      <c r="AP30" s="314"/>
      <c r="AQ30" s="314"/>
      <c r="AR30" s="22">
        <f t="shared" si="4"/>
        <v>0</v>
      </c>
      <c r="AS30" s="263">
        <f t="shared" si="4"/>
        <v>63</v>
      </c>
      <c r="AT30" s="22">
        <f t="shared" si="4"/>
        <v>0</v>
      </c>
      <c r="AU30" s="263">
        <f>AR30+AS30+AT30</f>
        <v>63</v>
      </c>
      <c r="AV30" s="264">
        <f>((AU30/BC30)*BB30)/1000</f>
        <v>1.512</v>
      </c>
      <c r="AW30" s="265">
        <f>(AU30*BD30)/1000</f>
        <v>0.91979999999999995</v>
      </c>
      <c r="AX30" s="39"/>
      <c r="AY30" s="39"/>
      <c r="AZ30" s="39"/>
      <c r="BA30" s="36"/>
      <c r="BB30" s="202">
        <v>24</v>
      </c>
      <c r="BC30" s="202">
        <v>1</v>
      </c>
      <c r="BD30" s="43">
        <v>14.6</v>
      </c>
      <c r="BE30" s="25"/>
    </row>
    <row r="31" spans="1:57" s="315" customFormat="1" ht="13.2" x14ac:dyDescent="0.25">
      <c r="A31" s="202"/>
      <c r="B31" s="42"/>
      <c r="C31" s="44" t="s">
        <v>25</v>
      </c>
      <c r="D31" s="33"/>
      <c r="E31" s="19"/>
      <c r="F31" s="19"/>
      <c r="G31" s="19"/>
      <c r="H31" s="37"/>
      <c r="I31" s="37"/>
      <c r="J31" s="34"/>
      <c r="K31" s="37"/>
      <c r="L31" s="32"/>
      <c r="M31" s="32"/>
      <c r="N31" s="32"/>
      <c r="O31" s="32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32">
        <f>SUM(AB27:AB30)</f>
        <v>3</v>
      </c>
      <c r="AC31" s="32">
        <f>SUM(AC26:AC30)</f>
        <v>123</v>
      </c>
      <c r="AD31" s="32"/>
      <c r="AE31" s="32">
        <f>SUM(AE27:AE30)</f>
        <v>126</v>
      </c>
      <c r="AF31" s="20"/>
      <c r="AG31" s="32"/>
      <c r="AH31" s="32"/>
      <c r="AI31" s="32"/>
      <c r="AJ31" s="32"/>
      <c r="AK31" s="32"/>
      <c r="AL31" s="32"/>
      <c r="AM31" s="32"/>
      <c r="AN31" s="314"/>
      <c r="AO31" s="314"/>
      <c r="AP31" s="314"/>
      <c r="AQ31" s="314"/>
      <c r="AR31" s="27">
        <f t="shared" si="4"/>
        <v>3</v>
      </c>
      <c r="AS31" s="27">
        <f t="shared" si="4"/>
        <v>123</v>
      </c>
      <c r="AT31" s="27">
        <f t="shared" si="4"/>
        <v>0</v>
      </c>
      <c r="AU31" s="27">
        <f>AR31+AS31+AT31</f>
        <v>126</v>
      </c>
      <c r="AV31" s="28">
        <f>SUM(AV27:AV30)</f>
        <v>3.024</v>
      </c>
      <c r="AW31" s="29">
        <f>SUM(AW27:AW30)</f>
        <v>1.8395999999999999</v>
      </c>
      <c r="AX31" s="39"/>
      <c r="AY31" s="39"/>
      <c r="AZ31" s="39"/>
      <c r="BA31" s="36"/>
      <c r="BB31" s="39"/>
      <c r="BC31" s="39"/>
      <c r="BD31" s="41"/>
      <c r="BE31" s="25"/>
    </row>
    <row r="32" spans="1:57" s="315" customFormat="1" ht="13.2" x14ac:dyDescent="0.25">
      <c r="A32" s="35"/>
      <c r="B32" s="321"/>
      <c r="C32" s="316" t="s">
        <v>127</v>
      </c>
      <c r="D32" s="35"/>
      <c r="E32" s="323"/>
      <c r="F32" s="323"/>
      <c r="G32" s="323"/>
      <c r="H32" s="324"/>
      <c r="I32" s="323"/>
      <c r="J32" s="323"/>
      <c r="K32" s="323"/>
      <c r="L32" s="323"/>
      <c r="M32" s="323"/>
      <c r="N32" s="323"/>
      <c r="O32" s="323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0"/>
      <c r="AS32" s="30"/>
      <c r="AT32" s="30"/>
      <c r="AU32" s="30"/>
      <c r="AV32" s="48"/>
      <c r="AW32" s="48"/>
      <c r="AX32" s="35"/>
      <c r="AY32" s="35"/>
      <c r="AZ32" s="30"/>
      <c r="BA32" s="30"/>
      <c r="BB32" s="314"/>
      <c r="BC32" s="30"/>
      <c r="BD32" s="49"/>
      <c r="BE32" s="324"/>
    </row>
    <row r="33" spans="1:57" s="315" customFormat="1" ht="17.25" customHeight="1" x14ac:dyDescent="0.25">
      <c r="A33" s="202">
        <v>1</v>
      </c>
      <c r="B33" s="42">
        <v>51.24</v>
      </c>
      <c r="C33" s="319" t="s">
        <v>130</v>
      </c>
      <c r="D33" s="33" t="s">
        <v>28</v>
      </c>
      <c r="E33" s="261" t="s">
        <v>65</v>
      </c>
      <c r="F33" s="261" t="s">
        <v>53</v>
      </c>
      <c r="G33" s="19" t="s">
        <v>57</v>
      </c>
      <c r="H33" s="37"/>
      <c r="I33" s="37"/>
      <c r="J33" s="34"/>
      <c r="K33" s="37"/>
      <c r="L33" s="32"/>
      <c r="M33" s="32"/>
      <c r="N33" s="32"/>
      <c r="O33" s="32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69">
        <v>3</v>
      </c>
      <c r="AD33" s="20"/>
      <c r="AE33" s="21">
        <f>AB33+AC33+AD33</f>
        <v>3</v>
      </c>
      <c r="AF33" s="20"/>
      <c r="AG33" s="32"/>
      <c r="AH33" s="32"/>
      <c r="AI33" s="32"/>
      <c r="AJ33" s="20"/>
      <c r="AK33" s="20"/>
      <c r="AL33" s="20"/>
      <c r="AM33" s="20"/>
      <c r="AN33" s="314"/>
      <c r="AO33" s="314"/>
      <c r="AP33" s="314"/>
      <c r="AQ33" s="314"/>
      <c r="AR33" s="22">
        <f t="shared" ref="AR33:AT37" si="5">L33+P33+T33+X33+AB33+AF33+AJ33+AN33</f>
        <v>0</v>
      </c>
      <c r="AS33" s="266">
        <f t="shared" si="5"/>
        <v>3</v>
      </c>
      <c r="AT33" s="22">
        <f t="shared" si="5"/>
        <v>0</v>
      </c>
      <c r="AU33" s="22">
        <f>AR33+AS33+AT33</f>
        <v>3</v>
      </c>
      <c r="AV33" s="47">
        <f>((AU33/BC33)*BB33)/1000</f>
        <v>7.1999999999999995E-2</v>
      </c>
      <c r="AW33" s="24">
        <f>(AU33*BD33)/1000</f>
        <v>4.3799999999999999E-2</v>
      </c>
      <c r="AX33" s="39"/>
      <c r="AY33" s="39"/>
      <c r="AZ33" s="39"/>
      <c r="BA33" s="36"/>
      <c r="BB33" s="202">
        <v>24</v>
      </c>
      <c r="BC33" s="202">
        <v>1</v>
      </c>
      <c r="BD33" s="43">
        <v>14.6</v>
      </c>
      <c r="BE33" s="25"/>
    </row>
    <row r="34" spans="1:57" s="315" customFormat="1" ht="17.25" customHeight="1" x14ac:dyDescent="0.25">
      <c r="A34" s="202">
        <v>3</v>
      </c>
      <c r="B34" s="42">
        <v>51.24</v>
      </c>
      <c r="C34" s="319" t="s">
        <v>130</v>
      </c>
      <c r="D34" s="33" t="s">
        <v>28</v>
      </c>
      <c r="E34" s="261" t="s">
        <v>151</v>
      </c>
      <c r="F34" s="261" t="s">
        <v>52</v>
      </c>
      <c r="G34" s="261" t="s">
        <v>57</v>
      </c>
      <c r="H34" s="37"/>
      <c r="I34" s="37"/>
      <c r="J34" s="34"/>
      <c r="K34" s="37"/>
      <c r="L34" s="32"/>
      <c r="M34" s="32"/>
      <c r="N34" s="32"/>
      <c r="O34" s="32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69">
        <v>3</v>
      </c>
      <c r="AC34" s="269"/>
      <c r="AD34" s="20"/>
      <c r="AE34" s="269">
        <f>AB34+AC34+AD34</f>
        <v>3</v>
      </c>
      <c r="AF34" s="20"/>
      <c r="AG34" s="32"/>
      <c r="AH34" s="32"/>
      <c r="AI34" s="32"/>
      <c r="AJ34" s="20"/>
      <c r="AK34" s="20"/>
      <c r="AL34" s="20"/>
      <c r="AM34" s="20"/>
      <c r="AN34" s="314"/>
      <c r="AO34" s="314"/>
      <c r="AP34" s="314"/>
      <c r="AQ34" s="314"/>
      <c r="AR34" s="266">
        <f t="shared" si="5"/>
        <v>3</v>
      </c>
      <c r="AS34" s="22">
        <f t="shared" si="5"/>
        <v>0</v>
      </c>
      <c r="AT34" s="22">
        <f t="shared" si="5"/>
        <v>0</v>
      </c>
      <c r="AU34" s="266">
        <f>AR34+AS34+AT34</f>
        <v>3</v>
      </c>
      <c r="AV34" s="267">
        <f>((AU34/BC34)*BB34)/1000</f>
        <v>7.1999999999999995E-2</v>
      </c>
      <c r="AW34" s="268">
        <f>(AU34*BD34)/1000</f>
        <v>4.3799999999999999E-2</v>
      </c>
      <c r="AX34" s="39"/>
      <c r="AY34" s="39"/>
      <c r="AZ34" s="39"/>
      <c r="BA34" s="36"/>
      <c r="BB34" s="202">
        <v>24</v>
      </c>
      <c r="BC34" s="202">
        <v>1</v>
      </c>
      <c r="BD34" s="43">
        <v>14.6</v>
      </c>
      <c r="BE34" s="25"/>
    </row>
    <row r="35" spans="1:57" s="315" customFormat="1" ht="17.25" customHeight="1" x14ac:dyDescent="0.25">
      <c r="A35" s="202">
        <v>4</v>
      </c>
      <c r="B35" s="42">
        <v>51.24</v>
      </c>
      <c r="C35" s="319" t="s">
        <v>130</v>
      </c>
      <c r="D35" s="33" t="s">
        <v>28</v>
      </c>
      <c r="E35" s="261" t="s">
        <v>151</v>
      </c>
      <c r="F35" s="19" t="s">
        <v>52</v>
      </c>
      <c r="G35" s="261" t="s">
        <v>57</v>
      </c>
      <c r="H35" s="37"/>
      <c r="I35" s="37"/>
      <c r="J35" s="34"/>
      <c r="K35" s="37"/>
      <c r="L35" s="32"/>
      <c r="M35" s="32"/>
      <c r="N35" s="32"/>
      <c r="O35" s="32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69"/>
      <c r="AC35" s="269">
        <v>2</v>
      </c>
      <c r="AD35" s="20"/>
      <c r="AE35" s="269">
        <f>AB35+AC35+AD35</f>
        <v>2</v>
      </c>
      <c r="AF35" s="20"/>
      <c r="AG35" s="32"/>
      <c r="AH35" s="32"/>
      <c r="AI35" s="32"/>
      <c r="AJ35" s="20"/>
      <c r="AK35" s="20"/>
      <c r="AL35" s="20"/>
      <c r="AM35" s="20"/>
      <c r="AN35" s="314"/>
      <c r="AO35" s="314"/>
      <c r="AP35" s="314"/>
      <c r="AQ35" s="314"/>
      <c r="AR35" s="22">
        <f t="shared" si="5"/>
        <v>0</v>
      </c>
      <c r="AS35" s="266">
        <f t="shared" si="5"/>
        <v>2</v>
      </c>
      <c r="AT35" s="22">
        <f t="shared" si="5"/>
        <v>0</v>
      </c>
      <c r="AU35" s="266">
        <f>AR35+AS35+AT35</f>
        <v>2</v>
      </c>
      <c r="AV35" s="267">
        <f>((AU35/BC35)*BB35)/1000</f>
        <v>4.8000000000000001E-2</v>
      </c>
      <c r="AW35" s="268">
        <f>(AU35*BD35)/1000</f>
        <v>2.92E-2</v>
      </c>
      <c r="AX35" s="39"/>
      <c r="AY35" s="39"/>
      <c r="AZ35" s="39"/>
      <c r="BA35" s="36"/>
      <c r="BB35" s="202">
        <v>24</v>
      </c>
      <c r="BC35" s="202">
        <v>1</v>
      </c>
      <c r="BD35" s="43">
        <v>14.6</v>
      </c>
      <c r="BE35" s="25"/>
    </row>
    <row r="36" spans="1:57" s="315" customFormat="1" ht="17.25" customHeight="1" x14ac:dyDescent="0.25">
      <c r="A36" s="202">
        <v>5</v>
      </c>
      <c r="B36" s="42">
        <v>51.24</v>
      </c>
      <c r="C36" s="319" t="s">
        <v>130</v>
      </c>
      <c r="D36" s="33" t="s">
        <v>28</v>
      </c>
      <c r="E36" s="261" t="s">
        <v>55</v>
      </c>
      <c r="F36" s="19" t="s">
        <v>56</v>
      </c>
      <c r="G36" s="261" t="s">
        <v>57</v>
      </c>
      <c r="H36" s="37"/>
      <c r="I36" s="37"/>
      <c r="J36" s="34"/>
      <c r="K36" s="37"/>
      <c r="L36" s="32"/>
      <c r="M36" s="32"/>
      <c r="N36" s="32"/>
      <c r="O36" s="32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69"/>
      <c r="AC36" s="269">
        <v>118</v>
      </c>
      <c r="AD36" s="20"/>
      <c r="AE36" s="269">
        <f>AB36+AC36+AD36</f>
        <v>118</v>
      </c>
      <c r="AF36" s="20"/>
      <c r="AG36" s="32"/>
      <c r="AH36" s="32"/>
      <c r="AI36" s="32"/>
      <c r="AJ36" s="20"/>
      <c r="AK36" s="20"/>
      <c r="AL36" s="20"/>
      <c r="AM36" s="20"/>
      <c r="AN36" s="314"/>
      <c r="AO36" s="314"/>
      <c r="AP36" s="314"/>
      <c r="AQ36" s="314"/>
      <c r="AR36" s="22">
        <f t="shared" si="5"/>
        <v>0</v>
      </c>
      <c r="AS36" s="266">
        <f t="shared" si="5"/>
        <v>118</v>
      </c>
      <c r="AT36" s="22">
        <f t="shared" si="5"/>
        <v>0</v>
      </c>
      <c r="AU36" s="266">
        <f>AR36+AS36+AT36</f>
        <v>118</v>
      </c>
      <c r="AV36" s="267">
        <f>((AU36/BC36)*BB36)/1000</f>
        <v>2.8319999999999999</v>
      </c>
      <c r="AW36" s="268">
        <f>(AU36*BD36)/1000</f>
        <v>1.7227999999999999</v>
      </c>
      <c r="AX36" s="39"/>
      <c r="AY36" s="39"/>
      <c r="AZ36" s="39"/>
      <c r="BA36" s="36"/>
      <c r="BB36" s="202">
        <v>24</v>
      </c>
      <c r="BC36" s="202">
        <v>1</v>
      </c>
      <c r="BD36" s="43">
        <v>14.6</v>
      </c>
      <c r="BE36" s="25"/>
    </row>
    <row r="37" spans="1:57" s="315" customFormat="1" ht="13.2" x14ac:dyDescent="0.25">
      <c r="A37" s="202"/>
      <c r="B37" s="42"/>
      <c r="C37" s="44" t="s">
        <v>25</v>
      </c>
      <c r="D37" s="33"/>
      <c r="E37" s="19"/>
      <c r="F37" s="19"/>
      <c r="G37" s="19"/>
      <c r="H37" s="37"/>
      <c r="I37" s="37"/>
      <c r="J37" s="34"/>
      <c r="K37" s="37"/>
      <c r="L37" s="32"/>
      <c r="M37" s="32"/>
      <c r="N37" s="32"/>
      <c r="O37" s="32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32">
        <f>SUM(AB33:AB36)</f>
        <v>3</v>
      </c>
      <c r="AC37" s="32">
        <f>SUM(AC32:AC36)</f>
        <v>123</v>
      </c>
      <c r="AD37" s="32"/>
      <c r="AE37" s="32">
        <f>SUM(AE33:AE36)</f>
        <v>126</v>
      </c>
      <c r="AF37" s="20"/>
      <c r="AG37" s="32"/>
      <c r="AH37" s="32"/>
      <c r="AI37" s="32"/>
      <c r="AJ37" s="32"/>
      <c r="AK37" s="32"/>
      <c r="AL37" s="32"/>
      <c r="AM37" s="32"/>
      <c r="AN37" s="314"/>
      <c r="AO37" s="314"/>
      <c r="AP37" s="314"/>
      <c r="AQ37" s="314"/>
      <c r="AR37" s="27">
        <f t="shared" si="5"/>
        <v>3</v>
      </c>
      <c r="AS37" s="27">
        <f t="shared" si="5"/>
        <v>123</v>
      </c>
      <c r="AT37" s="27">
        <f t="shared" si="5"/>
        <v>0</v>
      </c>
      <c r="AU37" s="27">
        <f>AR37+AS37+AT37</f>
        <v>126</v>
      </c>
      <c r="AV37" s="28">
        <f>SUM(AV33:AV36)</f>
        <v>3.024</v>
      </c>
      <c r="AW37" s="29">
        <f>SUM(AW33:AW36)</f>
        <v>1.8395999999999999</v>
      </c>
      <c r="AX37" s="39"/>
      <c r="AY37" s="39"/>
      <c r="AZ37" s="39"/>
      <c r="BA37" s="36"/>
      <c r="BB37" s="39"/>
      <c r="BC37" s="39"/>
      <c r="BD37" s="41"/>
      <c r="BE37" s="25"/>
    </row>
    <row r="38" spans="1:57" s="315" customFormat="1" ht="13.2" x14ac:dyDescent="0.25">
      <c r="A38" s="35"/>
      <c r="B38" s="321"/>
      <c r="C38" s="322" t="s">
        <v>167</v>
      </c>
      <c r="D38" s="35"/>
      <c r="E38" s="323"/>
      <c r="F38" s="323"/>
      <c r="G38" s="323"/>
      <c r="H38" s="324"/>
      <c r="I38" s="323"/>
      <c r="J38" s="323"/>
      <c r="K38" s="323"/>
      <c r="L38" s="323"/>
      <c r="M38" s="323"/>
      <c r="N38" s="323"/>
      <c r="O38" s="323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0"/>
      <c r="AS38" s="30"/>
      <c r="AT38" s="30"/>
      <c r="AU38" s="30"/>
      <c r="AV38" s="48"/>
      <c r="AW38" s="48"/>
      <c r="AX38" s="35"/>
      <c r="AY38" s="35"/>
      <c r="AZ38" s="30"/>
      <c r="BA38" s="30"/>
      <c r="BB38" s="314"/>
      <c r="BC38" s="30"/>
      <c r="BD38" s="49"/>
      <c r="BE38" s="324"/>
    </row>
    <row r="39" spans="1:57" s="315" customFormat="1" ht="17.25" customHeight="1" x14ac:dyDescent="0.25">
      <c r="A39" s="202">
        <v>1</v>
      </c>
      <c r="B39" s="42">
        <v>51.25</v>
      </c>
      <c r="C39" s="326" t="s">
        <v>66</v>
      </c>
      <c r="D39" s="33" t="s">
        <v>28</v>
      </c>
      <c r="E39" s="260" t="s">
        <v>38</v>
      </c>
      <c r="F39" s="260" t="s">
        <v>59</v>
      </c>
      <c r="G39" s="260" t="s">
        <v>67</v>
      </c>
      <c r="H39" s="37"/>
      <c r="I39" s="37"/>
      <c r="J39" s="34"/>
      <c r="K39" s="37"/>
      <c r="L39" s="32"/>
      <c r="M39" s="32"/>
      <c r="N39" s="32"/>
      <c r="O39" s="32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62">
        <v>16</v>
      </c>
      <c r="AC39" s="20"/>
      <c r="AD39" s="20"/>
      <c r="AE39" s="262">
        <f>AB39+AC39+AD39</f>
        <v>16</v>
      </c>
      <c r="AF39" s="20"/>
      <c r="AG39" s="32"/>
      <c r="AH39" s="32"/>
      <c r="AI39" s="32"/>
      <c r="AJ39" s="20"/>
      <c r="AK39" s="20"/>
      <c r="AL39" s="20"/>
      <c r="AM39" s="20"/>
      <c r="AN39" s="314"/>
      <c r="AO39" s="314"/>
      <c r="AP39" s="314"/>
      <c r="AQ39" s="314"/>
      <c r="AR39" s="263">
        <f t="shared" ref="AR39:AT43" si="6">L39+P39+T39+X39+AB39+AF39+AJ39+AN39</f>
        <v>16</v>
      </c>
      <c r="AS39" s="22">
        <f t="shared" si="6"/>
        <v>0</v>
      </c>
      <c r="AT39" s="22">
        <f t="shared" si="6"/>
        <v>0</v>
      </c>
      <c r="AU39" s="263">
        <f>AR39+AS39+AT39</f>
        <v>16</v>
      </c>
      <c r="AV39" s="264">
        <f>((AU39/BC39)*BB39)/1000</f>
        <v>0.38400000000000001</v>
      </c>
      <c r="AW39" s="265">
        <f>(AU39*BD39)/1000</f>
        <v>0.2336</v>
      </c>
      <c r="AX39" s="39"/>
      <c r="AY39" s="39"/>
      <c r="AZ39" s="39"/>
      <c r="BA39" s="36"/>
      <c r="BB39" s="202">
        <v>24</v>
      </c>
      <c r="BC39" s="202">
        <v>1</v>
      </c>
      <c r="BD39" s="43">
        <v>14.6</v>
      </c>
      <c r="BE39" s="25"/>
    </row>
    <row r="40" spans="1:57" s="315" customFormat="1" ht="17.25" customHeight="1" x14ac:dyDescent="0.25">
      <c r="A40" s="202">
        <v>2</v>
      </c>
      <c r="B40" s="42">
        <v>51.25</v>
      </c>
      <c r="C40" s="326" t="s">
        <v>66</v>
      </c>
      <c r="D40" s="33" t="s">
        <v>28</v>
      </c>
      <c r="E40" s="260" t="s">
        <v>48</v>
      </c>
      <c r="F40" s="260" t="s">
        <v>39</v>
      </c>
      <c r="G40" s="260" t="s">
        <v>67</v>
      </c>
      <c r="H40" s="37"/>
      <c r="I40" s="37"/>
      <c r="J40" s="34"/>
      <c r="K40" s="37"/>
      <c r="L40" s="32"/>
      <c r="M40" s="32"/>
      <c r="N40" s="32"/>
      <c r="O40" s="32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62">
        <v>8</v>
      </c>
      <c r="AD40" s="20"/>
      <c r="AE40" s="262">
        <f>AB40+AC40+AD40</f>
        <v>8</v>
      </c>
      <c r="AF40" s="20"/>
      <c r="AG40" s="32"/>
      <c r="AH40" s="32"/>
      <c r="AI40" s="32"/>
      <c r="AJ40" s="20"/>
      <c r="AK40" s="20"/>
      <c r="AL40" s="20"/>
      <c r="AM40" s="20"/>
      <c r="AN40" s="314"/>
      <c r="AO40" s="314"/>
      <c r="AP40" s="314"/>
      <c r="AQ40" s="314"/>
      <c r="AR40" s="22">
        <f t="shared" si="6"/>
        <v>0</v>
      </c>
      <c r="AS40" s="263">
        <f t="shared" si="6"/>
        <v>8</v>
      </c>
      <c r="AT40" s="22">
        <f t="shared" si="6"/>
        <v>0</v>
      </c>
      <c r="AU40" s="263">
        <f>AR40+AS40+AT40</f>
        <v>8</v>
      </c>
      <c r="AV40" s="264">
        <f>((AU40/BC40)*BB40)/1000</f>
        <v>0.192</v>
      </c>
      <c r="AW40" s="265">
        <f>(AU40*BD40)/1000</f>
        <v>0.1168</v>
      </c>
      <c r="AX40" s="39"/>
      <c r="AY40" s="39"/>
      <c r="AZ40" s="39"/>
      <c r="BA40" s="36"/>
      <c r="BB40" s="202">
        <v>24</v>
      </c>
      <c r="BC40" s="202">
        <v>1</v>
      </c>
      <c r="BD40" s="43">
        <v>14.6</v>
      </c>
      <c r="BE40" s="25"/>
    </row>
    <row r="41" spans="1:57" s="315" customFormat="1" ht="17.25" customHeight="1" x14ac:dyDescent="0.25">
      <c r="A41" s="202">
        <v>3</v>
      </c>
      <c r="B41" s="42">
        <v>51.25</v>
      </c>
      <c r="C41" s="326" t="s">
        <v>66</v>
      </c>
      <c r="D41" s="33" t="s">
        <v>28</v>
      </c>
      <c r="E41" s="260" t="s">
        <v>37</v>
      </c>
      <c r="F41" s="260" t="s">
        <v>46</v>
      </c>
      <c r="G41" s="260" t="s">
        <v>68</v>
      </c>
      <c r="H41" s="37"/>
      <c r="I41" s="37"/>
      <c r="J41" s="34"/>
      <c r="K41" s="37"/>
      <c r="L41" s="32"/>
      <c r="M41" s="32"/>
      <c r="N41" s="32"/>
      <c r="O41" s="3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62">
        <v>9</v>
      </c>
      <c r="AD41" s="20"/>
      <c r="AE41" s="262">
        <f>AB41+AC41+AD41</f>
        <v>9</v>
      </c>
      <c r="AF41" s="20"/>
      <c r="AG41" s="32"/>
      <c r="AH41" s="32"/>
      <c r="AI41" s="32"/>
      <c r="AJ41" s="20"/>
      <c r="AK41" s="20"/>
      <c r="AL41" s="20"/>
      <c r="AM41" s="20"/>
      <c r="AN41" s="314"/>
      <c r="AO41" s="314"/>
      <c r="AP41" s="314"/>
      <c r="AQ41" s="314"/>
      <c r="AR41" s="22">
        <f t="shared" si="6"/>
        <v>0</v>
      </c>
      <c r="AS41" s="263">
        <f t="shared" si="6"/>
        <v>9</v>
      </c>
      <c r="AT41" s="22">
        <f t="shared" si="6"/>
        <v>0</v>
      </c>
      <c r="AU41" s="263">
        <f>AR41+AS41+AT41</f>
        <v>9</v>
      </c>
      <c r="AV41" s="264">
        <f>((AU41/BC41)*BB41)/1000</f>
        <v>0.216</v>
      </c>
      <c r="AW41" s="265">
        <f>(AU41*BD41)/1000</f>
        <v>0.13140000000000002</v>
      </c>
      <c r="AX41" s="39"/>
      <c r="AY41" s="39"/>
      <c r="AZ41" s="39"/>
      <c r="BA41" s="36"/>
      <c r="BB41" s="202">
        <v>24</v>
      </c>
      <c r="BC41" s="202">
        <v>1</v>
      </c>
      <c r="BD41" s="43">
        <v>14.6</v>
      </c>
      <c r="BE41" s="25"/>
    </row>
    <row r="42" spans="1:57" s="315" customFormat="1" ht="17.25" customHeight="1" x14ac:dyDescent="0.25">
      <c r="A42" s="202">
        <v>4</v>
      </c>
      <c r="B42" s="42">
        <v>51.25</v>
      </c>
      <c r="C42" s="326" t="s">
        <v>66</v>
      </c>
      <c r="D42" s="33" t="s">
        <v>28</v>
      </c>
      <c r="E42" s="260" t="s">
        <v>37</v>
      </c>
      <c r="F42" s="260" t="s">
        <v>60</v>
      </c>
      <c r="G42" s="260" t="s">
        <v>57</v>
      </c>
      <c r="H42" s="37"/>
      <c r="I42" s="37"/>
      <c r="J42" s="34"/>
      <c r="K42" s="37"/>
      <c r="L42" s="32"/>
      <c r="M42" s="32"/>
      <c r="N42" s="32"/>
      <c r="O42" s="32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62">
        <v>3</v>
      </c>
      <c r="AD42" s="20"/>
      <c r="AE42" s="262">
        <f>AB42+AC42+AD42</f>
        <v>3</v>
      </c>
      <c r="AF42" s="20"/>
      <c r="AG42" s="32"/>
      <c r="AH42" s="32"/>
      <c r="AI42" s="32"/>
      <c r="AJ42" s="20"/>
      <c r="AK42" s="20"/>
      <c r="AL42" s="20"/>
      <c r="AM42" s="20"/>
      <c r="AN42" s="314"/>
      <c r="AO42" s="314"/>
      <c r="AP42" s="314"/>
      <c r="AQ42" s="314"/>
      <c r="AR42" s="22">
        <f t="shared" si="6"/>
        <v>0</v>
      </c>
      <c r="AS42" s="263">
        <f t="shared" si="6"/>
        <v>3</v>
      </c>
      <c r="AT42" s="22">
        <f t="shared" si="6"/>
        <v>0</v>
      </c>
      <c r="AU42" s="263">
        <f>AR42+AS42+AT42</f>
        <v>3</v>
      </c>
      <c r="AV42" s="264">
        <f>((AU42/BC42)*BB42)/1000</f>
        <v>7.1999999999999995E-2</v>
      </c>
      <c r="AW42" s="265">
        <f>(AU42*BD42)/1000</f>
        <v>4.3799999999999999E-2</v>
      </c>
      <c r="AX42" s="39"/>
      <c r="AY42" s="39"/>
      <c r="AZ42" s="39"/>
      <c r="BA42" s="36"/>
      <c r="BB42" s="202">
        <v>24</v>
      </c>
      <c r="BC42" s="202">
        <v>1</v>
      </c>
      <c r="BD42" s="43">
        <v>14.6</v>
      </c>
      <c r="BE42" s="25"/>
    </row>
    <row r="43" spans="1:57" s="315" customFormat="1" ht="13.2" x14ac:dyDescent="0.25">
      <c r="A43" s="202"/>
      <c r="B43" s="42"/>
      <c r="C43" s="44" t="s">
        <v>25</v>
      </c>
      <c r="D43" s="33"/>
      <c r="E43" s="19"/>
      <c r="F43" s="19"/>
      <c r="G43" s="19"/>
      <c r="H43" s="37"/>
      <c r="I43" s="37"/>
      <c r="J43" s="34"/>
      <c r="K43" s="37"/>
      <c r="L43" s="32"/>
      <c r="M43" s="32"/>
      <c r="N43" s="32"/>
      <c r="O43" s="32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32">
        <f>SUM(AB39:AB42)</f>
        <v>16</v>
      </c>
      <c r="AC43" s="32">
        <f>SUM(AC38:AC42)</f>
        <v>20</v>
      </c>
      <c r="AD43" s="32"/>
      <c r="AE43" s="32">
        <f>SUM(AE39:AE42)</f>
        <v>36</v>
      </c>
      <c r="AF43" s="20"/>
      <c r="AG43" s="32"/>
      <c r="AH43" s="32"/>
      <c r="AI43" s="32"/>
      <c r="AJ43" s="32"/>
      <c r="AK43" s="32"/>
      <c r="AL43" s="32"/>
      <c r="AM43" s="32"/>
      <c r="AN43" s="314"/>
      <c r="AO43" s="314"/>
      <c r="AP43" s="314"/>
      <c r="AQ43" s="314"/>
      <c r="AR43" s="27">
        <f t="shared" si="6"/>
        <v>16</v>
      </c>
      <c r="AS43" s="27">
        <f t="shared" si="6"/>
        <v>20</v>
      </c>
      <c r="AT43" s="27">
        <f t="shared" si="6"/>
        <v>0</v>
      </c>
      <c r="AU43" s="27">
        <f>AR43+AS43+AT43</f>
        <v>36</v>
      </c>
      <c r="AV43" s="28">
        <f>SUM(AV39:AV42)</f>
        <v>0.86399999999999999</v>
      </c>
      <c r="AW43" s="29">
        <f>SUM(AW39:AW42)</f>
        <v>0.52559999999999996</v>
      </c>
      <c r="AX43" s="39"/>
      <c r="AY43" s="39"/>
      <c r="AZ43" s="39"/>
      <c r="BA43" s="36"/>
      <c r="BB43" s="39"/>
      <c r="BC43" s="39"/>
      <c r="BD43" s="41"/>
      <c r="BE43" s="25"/>
    </row>
    <row r="44" spans="1:57" s="315" customFormat="1" ht="13.2" x14ac:dyDescent="0.25">
      <c r="A44" s="35"/>
      <c r="B44" s="321"/>
      <c r="C44" s="316" t="s">
        <v>127</v>
      </c>
      <c r="D44" s="35"/>
      <c r="E44" s="323"/>
      <c r="F44" s="323"/>
      <c r="G44" s="323"/>
      <c r="H44" s="324"/>
      <c r="I44" s="323"/>
      <c r="J44" s="323"/>
      <c r="K44" s="323"/>
      <c r="L44" s="323"/>
      <c r="M44" s="323"/>
      <c r="N44" s="323"/>
      <c r="O44" s="323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0"/>
      <c r="AS44" s="30"/>
      <c r="AT44" s="30"/>
      <c r="AU44" s="30"/>
      <c r="AV44" s="48"/>
      <c r="AW44" s="48"/>
      <c r="AX44" s="35"/>
      <c r="AY44" s="35"/>
      <c r="AZ44" s="30"/>
      <c r="BA44" s="30"/>
      <c r="BB44" s="314"/>
      <c r="BC44" s="30"/>
      <c r="BD44" s="49"/>
      <c r="BE44" s="324"/>
    </row>
    <row r="45" spans="1:57" s="315" customFormat="1" ht="17.25" customHeight="1" x14ac:dyDescent="0.25">
      <c r="A45" s="202">
        <v>1</v>
      </c>
      <c r="B45" s="42">
        <v>51.25</v>
      </c>
      <c r="C45" s="319" t="s">
        <v>152</v>
      </c>
      <c r="D45" s="33" t="s">
        <v>28</v>
      </c>
      <c r="E45" s="261" t="s">
        <v>153</v>
      </c>
      <c r="F45" s="261" t="s">
        <v>60</v>
      </c>
      <c r="G45" s="261" t="s">
        <v>57</v>
      </c>
      <c r="H45" s="37"/>
      <c r="I45" s="37"/>
      <c r="J45" s="34"/>
      <c r="K45" s="37"/>
      <c r="L45" s="32"/>
      <c r="M45" s="32"/>
      <c r="N45" s="32"/>
      <c r="O45" s="32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366">
        <v>8</v>
      </c>
      <c r="AC45" s="366"/>
      <c r="AD45" s="20"/>
      <c r="AE45" s="269">
        <f>AB45+AC45+AD45</f>
        <v>8</v>
      </c>
      <c r="AF45" s="20"/>
      <c r="AG45" s="32"/>
      <c r="AH45" s="32"/>
      <c r="AI45" s="32"/>
      <c r="AJ45" s="20"/>
      <c r="AK45" s="20"/>
      <c r="AL45" s="20"/>
      <c r="AM45" s="20"/>
      <c r="AN45" s="314"/>
      <c r="AO45" s="314"/>
      <c r="AP45" s="314"/>
      <c r="AQ45" s="314"/>
      <c r="AR45" s="266">
        <f t="shared" ref="AR45:AT50" si="7">L45+P45+T45+X45+AB45+AF45+AJ45+AN45</f>
        <v>8</v>
      </c>
      <c r="AS45" s="22">
        <f t="shared" si="7"/>
        <v>0</v>
      </c>
      <c r="AT45" s="22">
        <f t="shared" si="7"/>
        <v>0</v>
      </c>
      <c r="AU45" s="266">
        <f t="shared" ref="AU45:AU50" si="8">AR45+AS45+AT45</f>
        <v>8</v>
      </c>
      <c r="AV45" s="267">
        <f>((AU45/BC45)*BB45)/1000</f>
        <v>0.192</v>
      </c>
      <c r="AW45" s="268">
        <f>(AU45*BD45)/1000</f>
        <v>0.1168</v>
      </c>
      <c r="AX45" s="39"/>
      <c r="AY45" s="39"/>
      <c r="AZ45" s="39"/>
      <c r="BA45" s="36"/>
      <c r="BB45" s="202">
        <v>24</v>
      </c>
      <c r="BC45" s="202">
        <v>1</v>
      </c>
      <c r="BD45" s="43">
        <v>14.6</v>
      </c>
      <c r="BE45" s="25"/>
    </row>
    <row r="46" spans="1:57" s="315" customFormat="1" ht="17.25" customHeight="1" x14ac:dyDescent="0.25">
      <c r="A46" s="202">
        <v>2</v>
      </c>
      <c r="B46" s="42">
        <v>51.25</v>
      </c>
      <c r="C46" s="319" t="s">
        <v>152</v>
      </c>
      <c r="D46" s="33" t="s">
        <v>28</v>
      </c>
      <c r="E46" s="261" t="s">
        <v>153</v>
      </c>
      <c r="F46" s="261" t="s">
        <v>60</v>
      </c>
      <c r="G46" s="261" t="s">
        <v>57</v>
      </c>
      <c r="H46" s="37"/>
      <c r="I46" s="37"/>
      <c r="J46" s="34"/>
      <c r="K46" s="37"/>
      <c r="L46" s="32"/>
      <c r="M46" s="32"/>
      <c r="N46" s="32"/>
      <c r="O46" s="32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366"/>
      <c r="AC46" s="366">
        <v>12</v>
      </c>
      <c r="AD46" s="20"/>
      <c r="AE46" s="269">
        <f>AB46+AC46+AD46</f>
        <v>12</v>
      </c>
      <c r="AF46" s="20"/>
      <c r="AG46" s="32"/>
      <c r="AH46" s="32"/>
      <c r="AI46" s="32"/>
      <c r="AJ46" s="20"/>
      <c r="AK46" s="20"/>
      <c r="AL46" s="20"/>
      <c r="AM46" s="20"/>
      <c r="AN46" s="314"/>
      <c r="AO46" s="314"/>
      <c r="AP46" s="314"/>
      <c r="AQ46" s="314"/>
      <c r="AR46" s="22">
        <f t="shared" si="7"/>
        <v>0</v>
      </c>
      <c r="AS46" s="266">
        <f t="shared" si="7"/>
        <v>12</v>
      </c>
      <c r="AT46" s="22">
        <f t="shared" si="7"/>
        <v>0</v>
      </c>
      <c r="AU46" s="266">
        <f t="shared" si="8"/>
        <v>12</v>
      </c>
      <c r="AV46" s="267">
        <f>((AU46/BC46)*BB46)/1000</f>
        <v>0.28799999999999998</v>
      </c>
      <c r="AW46" s="268">
        <f>(AU46*BD46)/1000</f>
        <v>0.17519999999999999</v>
      </c>
      <c r="AX46" s="39"/>
      <c r="AY46" s="39"/>
      <c r="AZ46" s="39"/>
      <c r="BA46" s="36"/>
      <c r="BB46" s="202">
        <v>24</v>
      </c>
      <c r="BC46" s="202">
        <v>1</v>
      </c>
      <c r="BD46" s="43">
        <v>14.6</v>
      </c>
      <c r="BE46" s="25"/>
    </row>
    <row r="47" spans="1:57" s="315" customFormat="1" ht="17.25" customHeight="1" x14ac:dyDescent="0.25">
      <c r="A47" s="202">
        <v>3</v>
      </c>
      <c r="B47" s="42">
        <v>51.25</v>
      </c>
      <c r="C47" s="319" t="s">
        <v>152</v>
      </c>
      <c r="D47" s="33" t="s">
        <v>28</v>
      </c>
      <c r="E47" s="261" t="s">
        <v>154</v>
      </c>
      <c r="F47" s="261" t="s">
        <v>39</v>
      </c>
      <c r="G47" s="261" t="s">
        <v>57</v>
      </c>
      <c r="H47" s="37"/>
      <c r="I47" s="37"/>
      <c r="J47" s="34"/>
      <c r="K47" s="37"/>
      <c r="L47" s="32"/>
      <c r="M47" s="32"/>
      <c r="N47" s="32"/>
      <c r="O47" s="32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366">
        <v>6</v>
      </c>
      <c r="AC47" s="366"/>
      <c r="AD47" s="20"/>
      <c r="AE47" s="269">
        <f>AB47+AC47+AD47</f>
        <v>6</v>
      </c>
      <c r="AF47" s="20"/>
      <c r="AG47" s="32"/>
      <c r="AH47" s="32"/>
      <c r="AI47" s="32"/>
      <c r="AJ47" s="20"/>
      <c r="AK47" s="20"/>
      <c r="AL47" s="20"/>
      <c r="AM47" s="20"/>
      <c r="AN47" s="314"/>
      <c r="AO47" s="314"/>
      <c r="AP47" s="314"/>
      <c r="AQ47" s="314"/>
      <c r="AR47" s="266">
        <f t="shared" si="7"/>
        <v>6</v>
      </c>
      <c r="AS47" s="22">
        <f t="shared" si="7"/>
        <v>0</v>
      </c>
      <c r="AT47" s="22">
        <f t="shared" si="7"/>
        <v>0</v>
      </c>
      <c r="AU47" s="266">
        <f t="shared" si="8"/>
        <v>6</v>
      </c>
      <c r="AV47" s="267">
        <f>((AU47/BC47)*BB47)/1000</f>
        <v>0.14399999999999999</v>
      </c>
      <c r="AW47" s="268">
        <f>(AU47*BD47)/1000</f>
        <v>8.7599999999999997E-2</v>
      </c>
      <c r="AX47" s="39"/>
      <c r="AY47" s="39"/>
      <c r="AZ47" s="39"/>
      <c r="BA47" s="36"/>
      <c r="BB47" s="202">
        <v>24</v>
      </c>
      <c r="BC47" s="202">
        <v>1</v>
      </c>
      <c r="BD47" s="43">
        <v>14.6</v>
      </c>
      <c r="BE47" s="25"/>
    </row>
    <row r="48" spans="1:57" s="315" customFormat="1" ht="17.25" customHeight="1" x14ac:dyDescent="0.25">
      <c r="A48" s="202">
        <v>4</v>
      </c>
      <c r="B48" s="42">
        <v>51.25</v>
      </c>
      <c r="C48" s="319" t="s">
        <v>152</v>
      </c>
      <c r="D48" s="33" t="s">
        <v>28</v>
      </c>
      <c r="E48" s="261" t="s">
        <v>154</v>
      </c>
      <c r="F48" s="261" t="s">
        <v>39</v>
      </c>
      <c r="G48" s="261" t="s">
        <v>57</v>
      </c>
      <c r="H48" s="37"/>
      <c r="I48" s="37"/>
      <c r="J48" s="34"/>
      <c r="K48" s="37"/>
      <c r="L48" s="32"/>
      <c r="M48" s="32"/>
      <c r="N48" s="32"/>
      <c r="O48" s="32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366"/>
      <c r="AC48" s="366">
        <v>8</v>
      </c>
      <c r="AD48" s="20"/>
      <c r="AE48" s="269">
        <f>AB48+AC48+AD48</f>
        <v>8</v>
      </c>
      <c r="AF48" s="20"/>
      <c r="AG48" s="32"/>
      <c r="AH48" s="32"/>
      <c r="AI48" s="32"/>
      <c r="AJ48" s="20"/>
      <c r="AK48" s="20"/>
      <c r="AL48" s="20"/>
      <c r="AM48" s="20"/>
      <c r="AN48" s="314"/>
      <c r="AO48" s="314"/>
      <c r="AP48" s="314"/>
      <c r="AQ48" s="314"/>
      <c r="AR48" s="22">
        <f t="shared" si="7"/>
        <v>0</v>
      </c>
      <c r="AS48" s="266">
        <f t="shared" si="7"/>
        <v>8</v>
      </c>
      <c r="AT48" s="22">
        <f t="shared" si="7"/>
        <v>0</v>
      </c>
      <c r="AU48" s="266">
        <f t="shared" si="8"/>
        <v>8</v>
      </c>
      <c r="AV48" s="267">
        <f>((AU48/BC48)*BB48)/1000</f>
        <v>0.192</v>
      </c>
      <c r="AW48" s="268">
        <f>(AU48*BD48)/1000</f>
        <v>0.1168</v>
      </c>
      <c r="AX48" s="39"/>
      <c r="AY48" s="39"/>
      <c r="AZ48" s="39"/>
      <c r="BA48" s="36"/>
      <c r="BB48" s="202">
        <v>24</v>
      </c>
      <c r="BC48" s="202">
        <v>1</v>
      </c>
      <c r="BD48" s="43">
        <v>14.6</v>
      </c>
      <c r="BE48" s="25"/>
    </row>
    <row r="49" spans="1:57" s="315" customFormat="1" ht="17.25" customHeight="1" x14ac:dyDescent="0.25">
      <c r="A49" s="202">
        <v>5</v>
      </c>
      <c r="B49" s="42">
        <v>51.25</v>
      </c>
      <c r="C49" s="319" t="s">
        <v>152</v>
      </c>
      <c r="D49" s="33" t="s">
        <v>28</v>
      </c>
      <c r="E49" s="261" t="s">
        <v>155</v>
      </c>
      <c r="F49" s="261" t="s">
        <v>39</v>
      </c>
      <c r="G49" s="261" t="s">
        <v>57</v>
      </c>
      <c r="H49" s="37"/>
      <c r="I49" s="37"/>
      <c r="J49" s="34"/>
      <c r="K49" s="37"/>
      <c r="L49" s="32"/>
      <c r="M49" s="32"/>
      <c r="N49" s="32"/>
      <c r="O49" s="32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366">
        <v>2</v>
      </c>
      <c r="AC49" s="366"/>
      <c r="AD49" s="20"/>
      <c r="AE49" s="269">
        <f>AB49+AC49+AD49</f>
        <v>2</v>
      </c>
      <c r="AF49" s="20"/>
      <c r="AG49" s="32"/>
      <c r="AH49" s="32"/>
      <c r="AI49" s="32"/>
      <c r="AJ49" s="20"/>
      <c r="AK49" s="20"/>
      <c r="AL49" s="20"/>
      <c r="AM49" s="20"/>
      <c r="AN49" s="314"/>
      <c r="AO49" s="314"/>
      <c r="AP49" s="314"/>
      <c r="AQ49" s="314"/>
      <c r="AR49" s="266">
        <f t="shared" si="7"/>
        <v>2</v>
      </c>
      <c r="AS49" s="22">
        <f t="shared" si="7"/>
        <v>0</v>
      </c>
      <c r="AT49" s="22">
        <f t="shared" si="7"/>
        <v>0</v>
      </c>
      <c r="AU49" s="266">
        <f t="shared" si="8"/>
        <v>2</v>
      </c>
      <c r="AV49" s="267">
        <f>((AU49/BC49)*BB49)/1000</f>
        <v>4.8000000000000001E-2</v>
      </c>
      <c r="AW49" s="268">
        <f>(AU49*BD49)/1000</f>
        <v>2.92E-2</v>
      </c>
      <c r="AX49" s="39"/>
      <c r="AY49" s="39"/>
      <c r="AZ49" s="39"/>
      <c r="BA49" s="36"/>
      <c r="BB49" s="202">
        <v>24</v>
      </c>
      <c r="BC49" s="202">
        <v>1</v>
      </c>
      <c r="BD49" s="43">
        <v>14.6</v>
      </c>
      <c r="BE49" s="25"/>
    </row>
    <row r="50" spans="1:57" s="315" customFormat="1" ht="13.2" x14ac:dyDescent="0.25">
      <c r="A50" s="202"/>
      <c r="B50" s="42"/>
      <c r="C50" s="44" t="s">
        <v>25</v>
      </c>
      <c r="D50" s="33"/>
      <c r="E50" s="19"/>
      <c r="F50" s="19"/>
      <c r="G50" s="19"/>
      <c r="H50" s="37"/>
      <c r="I50" s="37"/>
      <c r="J50" s="34"/>
      <c r="K50" s="37"/>
      <c r="L50" s="32"/>
      <c r="M50" s="32"/>
      <c r="N50" s="32"/>
      <c r="O50" s="32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32">
        <f>SUM(AB45:AB49)</f>
        <v>16</v>
      </c>
      <c r="AC50" s="32">
        <f>SUM(AC44:AC49)</f>
        <v>20</v>
      </c>
      <c r="AD50" s="32"/>
      <c r="AE50" s="32">
        <f>SUM(AE45:AE49)</f>
        <v>36</v>
      </c>
      <c r="AF50" s="20"/>
      <c r="AG50" s="32"/>
      <c r="AH50" s="32"/>
      <c r="AI50" s="32"/>
      <c r="AJ50" s="32"/>
      <c r="AK50" s="32"/>
      <c r="AL50" s="32"/>
      <c r="AM50" s="32"/>
      <c r="AN50" s="314"/>
      <c r="AO50" s="314"/>
      <c r="AP50" s="314"/>
      <c r="AQ50" s="314"/>
      <c r="AR50" s="27">
        <f t="shared" si="7"/>
        <v>16</v>
      </c>
      <c r="AS50" s="27">
        <f t="shared" si="7"/>
        <v>20</v>
      </c>
      <c r="AT50" s="27">
        <f t="shared" si="7"/>
        <v>0</v>
      </c>
      <c r="AU50" s="27">
        <f t="shared" si="8"/>
        <v>36</v>
      </c>
      <c r="AV50" s="28">
        <f>SUM(AV45:AV49)</f>
        <v>0.8640000000000001</v>
      </c>
      <c r="AW50" s="29">
        <f>SUM(AW45:AW49)</f>
        <v>0.52559999999999996</v>
      </c>
      <c r="AX50" s="39"/>
      <c r="AY50" s="39"/>
      <c r="AZ50" s="39"/>
      <c r="BA50" s="36"/>
      <c r="BB50" s="39"/>
      <c r="BC50" s="39"/>
      <c r="BD50" s="41"/>
      <c r="BE50" s="25"/>
    </row>
    <row r="51" spans="1:57" s="315" customFormat="1" ht="13.2" x14ac:dyDescent="0.25">
      <c r="A51" s="35"/>
      <c r="B51" s="321"/>
      <c r="C51" s="322" t="s">
        <v>168</v>
      </c>
      <c r="D51" s="35"/>
      <c r="E51" s="323"/>
      <c r="F51" s="323"/>
      <c r="G51" s="323"/>
      <c r="H51" s="324"/>
      <c r="I51" s="323"/>
      <c r="J51" s="323"/>
      <c r="K51" s="323"/>
      <c r="L51" s="323"/>
      <c r="M51" s="323"/>
      <c r="N51" s="323"/>
      <c r="O51" s="323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0"/>
      <c r="AS51" s="30"/>
      <c r="AT51" s="30"/>
      <c r="AU51" s="30"/>
      <c r="AV51" s="48"/>
      <c r="AW51" s="48"/>
      <c r="AX51" s="35"/>
      <c r="AY51" s="35"/>
      <c r="AZ51" s="30"/>
      <c r="BA51" s="30"/>
      <c r="BB51" s="314"/>
      <c r="BC51" s="30"/>
      <c r="BD51" s="49"/>
      <c r="BE51" s="324"/>
    </row>
    <row r="52" spans="1:57" s="315" customFormat="1" ht="17.25" customHeight="1" x14ac:dyDescent="0.25">
      <c r="A52" s="202">
        <v>1</v>
      </c>
      <c r="B52" s="42">
        <v>51.24</v>
      </c>
      <c r="C52" s="367" t="s">
        <v>63</v>
      </c>
      <c r="D52" s="33" t="s">
        <v>28</v>
      </c>
      <c r="E52" s="270">
        <v>2</v>
      </c>
      <c r="F52" s="202">
        <v>73</v>
      </c>
      <c r="G52" s="270">
        <v>255</v>
      </c>
      <c r="H52" s="37"/>
      <c r="I52" s="37"/>
      <c r="J52" s="34"/>
      <c r="K52" s="37"/>
      <c r="L52" s="20">
        <v>75</v>
      </c>
      <c r="M52" s="20"/>
      <c r="N52" s="20"/>
      <c r="O52" s="20">
        <f>L52+M52+N52</f>
        <v>75</v>
      </c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32"/>
      <c r="AH52" s="32"/>
      <c r="AI52" s="32"/>
      <c r="AJ52" s="20"/>
      <c r="AK52" s="20"/>
      <c r="AL52" s="20"/>
      <c r="AM52" s="20"/>
      <c r="AN52" s="314"/>
      <c r="AO52" s="314"/>
      <c r="AP52" s="314"/>
      <c r="AQ52" s="314"/>
      <c r="AR52" s="22">
        <f t="shared" ref="AR52:AT54" si="9">L52+P52+T52+X52+AB52+AF52+AJ52+AN52</f>
        <v>75</v>
      </c>
      <c r="AS52" s="22">
        <f t="shared" si="9"/>
        <v>0</v>
      </c>
      <c r="AT52" s="22">
        <f t="shared" si="9"/>
        <v>0</v>
      </c>
      <c r="AU52" s="22">
        <f>AR52+AS52+AT52</f>
        <v>75</v>
      </c>
      <c r="AV52" s="23">
        <f>((AU52/BC52)*BB52)/1000</f>
        <v>1.8</v>
      </c>
      <c r="AW52" s="24">
        <f>(AU52*BD52)/1000</f>
        <v>1.095</v>
      </c>
      <c r="AX52" s="39"/>
      <c r="AY52" s="39"/>
      <c r="AZ52" s="39"/>
      <c r="BA52" s="36"/>
      <c r="BB52" s="202">
        <v>24</v>
      </c>
      <c r="BC52" s="202">
        <v>1</v>
      </c>
      <c r="BD52" s="43">
        <v>14.6</v>
      </c>
      <c r="BE52" s="25"/>
    </row>
    <row r="53" spans="1:57" s="315" customFormat="1" ht="17.25" customHeight="1" x14ac:dyDescent="0.25">
      <c r="A53" s="202">
        <v>2</v>
      </c>
      <c r="B53" s="42">
        <v>51.24</v>
      </c>
      <c r="C53" s="367" t="s">
        <v>63</v>
      </c>
      <c r="D53" s="33" t="s">
        <v>28</v>
      </c>
      <c r="E53" s="270">
        <v>1</v>
      </c>
      <c r="F53" s="202">
        <v>74</v>
      </c>
      <c r="G53" s="270">
        <v>323</v>
      </c>
      <c r="H53" s="37"/>
      <c r="I53" s="37"/>
      <c r="J53" s="34"/>
      <c r="K53" s="37"/>
      <c r="L53" s="20">
        <v>17</v>
      </c>
      <c r="M53" s="20"/>
      <c r="N53" s="20"/>
      <c r="O53" s="20">
        <f>L53+M53+N53</f>
        <v>17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32"/>
      <c r="AH53" s="32"/>
      <c r="AI53" s="32"/>
      <c r="AJ53" s="20"/>
      <c r="AK53" s="20"/>
      <c r="AL53" s="20"/>
      <c r="AM53" s="20"/>
      <c r="AN53" s="314"/>
      <c r="AO53" s="314"/>
      <c r="AP53" s="314"/>
      <c r="AQ53" s="314"/>
      <c r="AR53" s="22">
        <f t="shared" si="9"/>
        <v>17</v>
      </c>
      <c r="AS53" s="22">
        <f t="shared" si="9"/>
        <v>0</v>
      </c>
      <c r="AT53" s="22">
        <f t="shared" si="9"/>
        <v>0</v>
      </c>
      <c r="AU53" s="22">
        <f>AR53+AS53+AT53</f>
        <v>17</v>
      </c>
      <c r="AV53" s="23">
        <f>((AU53/BC53)*BB53)/1000</f>
        <v>0.40799999999999997</v>
      </c>
      <c r="AW53" s="24">
        <f>(AU53*BD53)/1000</f>
        <v>0.24819999999999998</v>
      </c>
      <c r="AX53" s="39"/>
      <c r="AY53" s="39"/>
      <c r="AZ53" s="39"/>
      <c r="BA53" s="36"/>
      <c r="BB53" s="202">
        <v>24</v>
      </c>
      <c r="BC53" s="202">
        <v>1</v>
      </c>
      <c r="BD53" s="43">
        <v>14.6</v>
      </c>
      <c r="BE53" s="25"/>
    </row>
    <row r="54" spans="1:57" s="315" customFormat="1" ht="13.2" x14ac:dyDescent="0.25">
      <c r="A54" s="202"/>
      <c r="B54" s="42"/>
      <c r="C54" s="44" t="s">
        <v>25</v>
      </c>
      <c r="D54" s="33"/>
      <c r="E54" s="19"/>
      <c r="F54" s="19"/>
      <c r="G54" s="19"/>
      <c r="H54" s="37"/>
      <c r="I54" s="37"/>
      <c r="J54" s="34"/>
      <c r="K54" s="37"/>
      <c r="L54" s="32">
        <f>SUM(L52:L53)</f>
        <v>92</v>
      </c>
      <c r="M54" s="32"/>
      <c r="N54" s="32"/>
      <c r="O54" s="32">
        <f>L54+M54+N54</f>
        <v>92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32"/>
      <c r="AC54" s="32"/>
      <c r="AD54" s="32"/>
      <c r="AE54" s="32"/>
      <c r="AF54" s="20"/>
      <c r="AG54" s="32"/>
      <c r="AH54" s="32"/>
      <c r="AI54" s="32"/>
      <c r="AJ54" s="32"/>
      <c r="AK54" s="32"/>
      <c r="AL54" s="32"/>
      <c r="AM54" s="32"/>
      <c r="AN54" s="314"/>
      <c r="AO54" s="314"/>
      <c r="AP54" s="314"/>
      <c r="AQ54" s="314"/>
      <c r="AR54" s="27">
        <f t="shared" si="9"/>
        <v>92</v>
      </c>
      <c r="AS54" s="27">
        <f t="shared" si="9"/>
        <v>0</v>
      </c>
      <c r="AT54" s="27">
        <f t="shared" si="9"/>
        <v>0</v>
      </c>
      <c r="AU54" s="27">
        <f>AR54+AS54+AT54</f>
        <v>92</v>
      </c>
      <c r="AV54" s="28">
        <f>SUM(AV52:AV53)</f>
        <v>2.2080000000000002</v>
      </c>
      <c r="AW54" s="29">
        <f>SUM(AW52:AW53)</f>
        <v>1.3431999999999999</v>
      </c>
      <c r="AX54" s="39"/>
      <c r="AY54" s="39"/>
      <c r="AZ54" s="39"/>
      <c r="BA54" s="36"/>
      <c r="BB54" s="39"/>
      <c r="BC54" s="39"/>
      <c r="BD54" s="41"/>
      <c r="BE54" s="25"/>
    </row>
    <row r="55" spans="1:57" s="315" customFormat="1" ht="13.2" x14ac:dyDescent="0.25">
      <c r="A55" s="35"/>
      <c r="B55" s="321"/>
      <c r="C55" s="316" t="s">
        <v>127</v>
      </c>
      <c r="D55" s="35"/>
      <c r="E55" s="323"/>
      <c r="F55" s="323"/>
      <c r="G55" s="323"/>
      <c r="H55" s="324"/>
      <c r="I55" s="323"/>
      <c r="J55" s="323"/>
      <c r="K55" s="323"/>
      <c r="L55" s="323"/>
      <c r="M55" s="323"/>
      <c r="N55" s="323"/>
      <c r="O55" s="323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0"/>
      <c r="AS55" s="30"/>
      <c r="AT55" s="30"/>
      <c r="AU55" s="30"/>
      <c r="AV55" s="48"/>
      <c r="AW55" s="48"/>
      <c r="AX55" s="35"/>
      <c r="AY55" s="35"/>
      <c r="AZ55" s="30"/>
      <c r="BA55" s="30"/>
      <c r="BB55" s="314"/>
      <c r="BC55" s="30"/>
      <c r="BD55" s="49"/>
      <c r="BE55" s="324"/>
    </row>
    <row r="56" spans="1:57" s="315" customFormat="1" ht="17.25" customHeight="1" x14ac:dyDescent="0.25">
      <c r="A56" s="202">
        <v>1</v>
      </c>
      <c r="B56" s="42">
        <v>51.24</v>
      </c>
      <c r="C56" s="319" t="s">
        <v>156</v>
      </c>
      <c r="D56" s="33" t="s">
        <v>28</v>
      </c>
      <c r="E56" s="261" t="s">
        <v>157</v>
      </c>
      <c r="F56" s="19" t="s">
        <v>52</v>
      </c>
      <c r="G56" s="375" t="s">
        <v>57</v>
      </c>
      <c r="H56" s="37"/>
      <c r="I56" s="37"/>
      <c r="J56" s="34"/>
      <c r="K56" s="37"/>
      <c r="L56" s="20">
        <v>75</v>
      </c>
      <c r="M56" s="20"/>
      <c r="N56" s="20"/>
      <c r="O56" s="20">
        <f>L56+M56+N56</f>
        <v>75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32"/>
      <c r="AH56" s="32"/>
      <c r="AI56" s="32"/>
      <c r="AJ56" s="20"/>
      <c r="AK56" s="20"/>
      <c r="AL56" s="20"/>
      <c r="AM56" s="20"/>
      <c r="AN56" s="314"/>
      <c r="AO56" s="314"/>
      <c r="AP56" s="314"/>
      <c r="AQ56" s="314"/>
      <c r="AR56" s="22">
        <f t="shared" ref="AR56:AT58" si="10">L56+P56+T56+X56+AB56+AF56+AJ56+AN56</f>
        <v>75</v>
      </c>
      <c r="AS56" s="22">
        <f t="shared" si="10"/>
        <v>0</v>
      </c>
      <c r="AT56" s="22">
        <f t="shared" si="10"/>
        <v>0</v>
      </c>
      <c r="AU56" s="22">
        <f>AR56+AS56+AT56</f>
        <v>75</v>
      </c>
      <c r="AV56" s="23">
        <f>((AU56/BC56)*BB56)/1000</f>
        <v>1.8</v>
      </c>
      <c r="AW56" s="24">
        <f>(AU56*BD56)/1000</f>
        <v>1.095</v>
      </c>
      <c r="AX56" s="39"/>
      <c r="AY56" s="39"/>
      <c r="AZ56" s="39"/>
      <c r="BA56" s="36"/>
      <c r="BB56" s="202">
        <v>24</v>
      </c>
      <c r="BC56" s="202">
        <v>1</v>
      </c>
      <c r="BD56" s="43">
        <v>14.6</v>
      </c>
      <c r="BE56" s="25"/>
    </row>
    <row r="57" spans="1:57" s="315" customFormat="1" ht="17.25" customHeight="1" x14ac:dyDescent="0.25">
      <c r="A57" s="202">
        <v>2</v>
      </c>
      <c r="B57" s="42">
        <v>51.24</v>
      </c>
      <c r="C57" s="319" t="s">
        <v>156</v>
      </c>
      <c r="D57" s="33" t="s">
        <v>28</v>
      </c>
      <c r="E57" s="261" t="s">
        <v>55</v>
      </c>
      <c r="F57" s="19" t="s">
        <v>56</v>
      </c>
      <c r="G57" s="375" t="s">
        <v>57</v>
      </c>
      <c r="H57" s="37"/>
      <c r="I57" s="37"/>
      <c r="J57" s="34"/>
      <c r="K57" s="37"/>
      <c r="L57" s="20">
        <v>17</v>
      </c>
      <c r="M57" s="20"/>
      <c r="N57" s="20"/>
      <c r="O57" s="20">
        <f>L57+M57+N57</f>
        <v>17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32"/>
      <c r="AH57" s="32"/>
      <c r="AI57" s="32"/>
      <c r="AJ57" s="20"/>
      <c r="AK57" s="20"/>
      <c r="AL57" s="20"/>
      <c r="AM57" s="20"/>
      <c r="AN57" s="314"/>
      <c r="AO57" s="314"/>
      <c r="AP57" s="314"/>
      <c r="AQ57" s="314"/>
      <c r="AR57" s="22">
        <f t="shared" si="10"/>
        <v>17</v>
      </c>
      <c r="AS57" s="22">
        <f t="shared" si="10"/>
        <v>0</v>
      </c>
      <c r="AT57" s="22">
        <f t="shared" si="10"/>
        <v>0</v>
      </c>
      <c r="AU57" s="22">
        <f>AR57+AS57+AT57</f>
        <v>17</v>
      </c>
      <c r="AV57" s="23">
        <f>((AU57/BC57)*BB57)/1000</f>
        <v>0.40799999999999997</v>
      </c>
      <c r="AW57" s="24">
        <f>(AU57*BD57)/1000</f>
        <v>0.24819999999999998</v>
      </c>
      <c r="AX57" s="39"/>
      <c r="AY57" s="39"/>
      <c r="AZ57" s="39"/>
      <c r="BA57" s="36"/>
      <c r="BB57" s="202">
        <v>24</v>
      </c>
      <c r="BC57" s="202">
        <v>1</v>
      </c>
      <c r="BD57" s="43">
        <v>14.6</v>
      </c>
      <c r="BE57" s="25"/>
    </row>
    <row r="58" spans="1:57" s="315" customFormat="1" ht="13.2" x14ac:dyDescent="0.25">
      <c r="A58" s="202"/>
      <c r="B58" s="42"/>
      <c r="C58" s="44" t="s">
        <v>25</v>
      </c>
      <c r="D58" s="33"/>
      <c r="E58" s="19"/>
      <c r="F58" s="19"/>
      <c r="G58" s="19"/>
      <c r="H58" s="37"/>
      <c r="I58" s="37"/>
      <c r="J58" s="34"/>
      <c r="K58" s="37"/>
      <c r="L58" s="32">
        <f>SUM(L56:L57)</f>
        <v>92</v>
      </c>
      <c r="M58" s="32"/>
      <c r="N58" s="32"/>
      <c r="O58" s="32">
        <f>L58+M58+N58</f>
        <v>92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32"/>
      <c r="AC58" s="32"/>
      <c r="AD58" s="32"/>
      <c r="AE58" s="32"/>
      <c r="AF58" s="20"/>
      <c r="AG58" s="32"/>
      <c r="AH58" s="32"/>
      <c r="AI58" s="32"/>
      <c r="AJ58" s="32"/>
      <c r="AK58" s="32"/>
      <c r="AL58" s="32"/>
      <c r="AM58" s="32"/>
      <c r="AN58" s="314"/>
      <c r="AO58" s="314"/>
      <c r="AP58" s="314"/>
      <c r="AQ58" s="314"/>
      <c r="AR58" s="27">
        <f t="shared" si="10"/>
        <v>92</v>
      </c>
      <c r="AS58" s="27">
        <f t="shared" si="10"/>
        <v>0</v>
      </c>
      <c r="AT58" s="27">
        <f t="shared" si="10"/>
        <v>0</v>
      </c>
      <c r="AU58" s="27">
        <f>AR58+AS58+AT58</f>
        <v>92</v>
      </c>
      <c r="AV58" s="28">
        <f>SUM(AV56:AV57)</f>
        <v>2.2080000000000002</v>
      </c>
      <c r="AW58" s="29">
        <f>SUM(AW56:AW57)</f>
        <v>1.3431999999999999</v>
      </c>
      <c r="AX58" s="39"/>
      <c r="AY58" s="39"/>
      <c r="AZ58" s="39"/>
      <c r="BA58" s="36"/>
      <c r="BB58" s="39"/>
      <c r="BC58" s="39"/>
      <c r="BD58" s="41"/>
      <c r="BE58" s="25"/>
    </row>
    <row r="59" spans="1:57" s="315" customFormat="1" ht="13.2" x14ac:dyDescent="0.25">
      <c r="A59" s="35"/>
      <c r="B59" s="321"/>
      <c r="C59" s="322" t="s">
        <v>169</v>
      </c>
      <c r="D59" s="35"/>
      <c r="E59" s="323"/>
      <c r="F59" s="323"/>
      <c r="G59" s="323"/>
      <c r="H59" s="324"/>
      <c r="I59" s="323"/>
      <c r="J59" s="323"/>
      <c r="K59" s="323"/>
      <c r="L59" s="323"/>
      <c r="M59" s="323"/>
      <c r="N59" s="323"/>
      <c r="O59" s="323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0"/>
      <c r="AS59" s="30"/>
      <c r="AT59" s="30"/>
      <c r="AU59" s="30"/>
      <c r="AV59" s="48"/>
      <c r="AW59" s="48"/>
      <c r="AX59" s="35"/>
      <c r="AY59" s="35"/>
      <c r="AZ59" s="30"/>
      <c r="BA59" s="30"/>
      <c r="BB59" s="314"/>
      <c r="BC59" s="30"/>
      <c r="BD59" s="49"/>
      <c r="BE59" s="324"/>
    </row>
    <row r="60" spans="1:57" s="315" customFormat="1" ht="17.25" customHeight="1" x14ac:dyDescent="0.25">
      <c r="A60" s="202">
        <v>1</v>
      </c>
      <c r="B60" s="327" t="s">
        <v>158</v>
      </c>
      <c r="C60" s="328" t="s">
        <v>70</v>
      </c>
      <c r="D60" s="33" t="s">
        <v>28</v>
      </c>
      <c r="E60" s="329">
        <v>2</v>
      </c>
      <c r="F60" s="329">
        <v>89</v>
      </c>
      <c r="G60" s="329">
        <v>33</v>
      </c>
      <c r="H60" s="37"/>
      <c r="I60" s="37"/>
      <c r="J60" s="34"/>
      <c r="K60" s="37"/>
      <c r="L60" s="20"/>
      <c r="M60" s="20"/>
      <c r="N60" s="262">
        <v>206</v>
      </c>
      <c r="O60" s="262">
        <f>L60+M60+N60</f>
        <v>206</v>
      </c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32"/>
      <c r="AH60" s="32"/>
      <c r="AI60" s="32"/>
      <c r="AJ60" s="20"/>
      <c r="AK60" s="20"/>
      <c r="AL60" s="20"/>
      <c r="AM60" s="20"/>
      <c r="AN60" s="314"/>
      <c r="AO60" s="314"/>
      <c r="AP60" s="314"/>
      <c r="AQ60" s="314"/>
      <c r="AR60" s="22">
        <f t="shared" ref="AR60:AT64" si="11">L60+P60+T60+X60+AB60+AF60+AJ60+AN60</f>
        <v>0</v>
      </c>
      <c r="AS60" s="22">
        <f t="shared" si="11"/>
        <v>0</v>
      </c>
      <c r="AT60" s="263">
        <f t="shared" si="11"/>
        <v>206</v>
      </c>
      <c r="AU60" s="263">
        <f>AR60+AS60+AT60</f>
        <v>206</v>
      </c>
      <c r="AV60" s="264">
        <f>((AU60/BC60)*BB60)/1000</f>
        <v>8.2399999999999987E-2</v>
      </c>
      <c r="AW60" s="265">
        <f>(AU60*BD60)/1000</f>
        <v>5.1499999999999997E-2</v>
      </c>
      <c r="AX60" s="39"/>
      <c r="AY60" s="31" t="s">
        <v>71</v>
      </c>
      <c r="AZ60" s="39"/>
      <c r="BA60" s="36"/>
      <c r="BB60" s="202">
        <v>48</v>
      </c>
      <c r="BC60" s="202">
        <v>120</v>
      </c>
      <c r="BD60" s="43">
        <v>0.25</v>
      </c>
      <c r="BE60" s="25"/>
    </row>
    <row r="61" spans="1:57" s="315" customFormat="1" ht="17.25" customHeight="1" x14ac:dyDescent="0.25">
      <c r="A61" s="202">
        <v>2</v>
      </c>
      <c r="B61" s="327" t="s">
        <v>158</v>
      </c>
      <c r="C61" s="328" t="s">
        <v>70</v>
      </c>
      <c r="D61" s="33" t="s">
        <v>28</v>
      </c>
      <c r="E61" s="376">
        <v>3</v>
      </c>
      <c r="F61" s="376">
        <v>89</v>
      </c>
      <c r="G61" s="329">
        <v>33</v>
      </c>
      <c r="H61" s="37"/>
      <c r="I61" s="37"/>
      <c r="J61" s="34"/>
      <c r="K61" s="37"/>
      <c r="L61" s="20"/>
      <c r="M61" s="20"/>
      <c r="N61" s="262">
        <v>427</v>
      </c>
      <c r="O61" s="262">
        <f>L61+M61+N61</f>
        <v>427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32"/>
      <c r="AH61" s="32"/>
      <c r="AI61" s="32"/>
      <c r="AJ61" s="20"/>
      <c r="AK61" s="20"/>
      <c r="AL61" s="20"/>
      <c r="AM61" s="20"/>
      <c r="AN61" s="314"/>
      <c r="AO61" s="314"/>
      <c r="AP61" s="314"/>
      <c r="AQ61" s="314"/>
      <c r="AR61" s="22">
        <f t="shared" si="11"/>
        <v>0</v>
      </c>
      <c r="AS61" s="22">
        <f t="shared" si="11"/>
        <v>0</v>
      </c>
      <c r="AT61" s="263">
        <f t="shared" si="11"/>
        <v>427</v>
      </c>
      <c r="AU61" s="263">
        <f>AR61+AS61+AT61</f>
        <v>427</v>
      </c>
      <c r="AV61" s="264">
        <f>((AU61/BC61)*BB61)/1000</f>
        <v>0.17079999999999998</v>
      </c>
      <c r="AW61" s="265">
        <f>(AU61*BD61)/1000</f>
        <v>0.10675</v>
      </c>
      <c r="AX61" s="39"/>
      <c r="AY61" s="31" t="s">
        <v>71</v>
      </c>
      <c r="AZ61" s="39"/>
      <c r="BA61" s="36"/>
      <c r="BB61" s="202">
        <v>48</v>
      </c>
      <c r="BC61" s="202">
        <v>120</v>
      </c>
      <c r="BD61" s="43">
        <v>0.25</v>
      </c>
      <c r="BE61" s="25"/>
    </row>
    <row r="62" spans="1:57" s="315" customFormat="1" ht="17.25" customHeight="1" x14ac:dyDescent="0.25">
      <c r="A62" s="202">
        <v>1</v>
      </c>
      <c r="B62" s="327" t="s">
        <v>158</v>
      </c>
      <c r="C62" s="328" t="s">
        <v>70</v>
      </c>
      <c r="D62" s="33" t="s">
        <v>28</v>
      </c>
      <c r="E62" s="376">
        <v>1</v>
      </c>
      <c r="F62" s="376">
        <v>90</v>
      </c>
      <c r="G62" s="329">
        <v>33</v>
      </c>
      <c r="H62" s="37"/>
      <c r="I62" s="37"/>
      <c r="J62" s="34"/>
      <c r="K62" s="37"/>
      <c r="L62" s="20"/>
      <c r="M62" s="20"/>
      <c r="N62" s="262">
        <v>1741</v>
      </c>
      <c r="O62" s="262">
        <f>L62+M62+N62</f>
        <v>1741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32"/>
      <c r="AH62" s="32"/>
      <c r="AI62" s="32"/>
      <c r="AJ62" s="20"/>
      <c r="AK62" s="20"/>
      <c r="AL62" s="20"/>
      <c r="AM62" s="20"/>
      <c r="AN62" s="314"/>
      <c r="AO62" s="314"/>
      <c r="AP62" s="314"/>
      <c r="AQ62" s="314"/>
      <c r="AR62" s="22">
        <f t="shared" si="11"/>
        <v>0</v>
      </c>
      <c r="AS62" s="22">
        <f t="shared" si="11"/>
        <v>0</v>
      </c>
      <c r="AT62" s="263">
        <f t="shared" si="11"/>
        <v>1741</v>
      </c>
      <c r="AU62" s="263">
        <f>AR62+AS62+AT62</f>
        <v>1741</v>
      </c>
      <c r="AV62" s="264">
        <f>((AU62/BC62)*BB62)/1000</f>
        <v>0.69640000000000002</v>
      </c>
      <c r="AW62" s="265">
        <f>(AU62*BD62)/1000</f>
        <v>0.43525000000000003</v>
      </c>
      <c r="AX62" s="39"/>
      <c r="AY62" s="31" t="s">
        <v>71</v>
      </c>
      <c r="AZ62" s="39"/>
      <c r="BA62" s="36"/>
      <c r="BB62" s="202">
        <v>48</v>
      </c>
      <c r="BC62" s="202">
        <v>120</v>
      </c>
      <c r="BD62" s="43">
        <v>0.25</v>
      </c>
      <c r="BE62" s="25"/>
    </row>
    <row r="63" spans="1:57" s="315" customFormat="1" ht="17.25" customHeight="1" x14ac:dyDescent="0.25">
      <c r="A63" s="202">
        <v>2</v>
      </c>
      <c r="B63" s="327" t="s">
        <v>158</v>
      </c>
      <c r="C63" s="328" t="s">
        <v>70</v>
      </c>
      <c r="D63" s="33" t="s">
        <v>28</v>
      </c>
      <c r="E63" s="376">
        <v>2</v>
      </c>
      <c r="F63" s="376">
        <v>91</v>
      </c>
      <c r="G63" s="376">
        <v>33</v>
      </c>
      <c r="H63" s="37"/>
      <c r="I63" s="37"/>
      <c r="J63" s="34"/>
      <c r="K63" s="37"/>
      <c r="L63" s="20"/>
      <c r="M63" s="20"/>
      <c r="N63" s="262">
        <v>801</v>
      </c>
      <c r="O63" s="262">
        <f>L63+M63+N63</f>
        <v>801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32"/>
      <c r="AH63" s="32"/>
      <c r="AI63" s="32"/>
      <c r="AJ63" s="20"/>
      <c r="AK63" s="20"/>
      <c r="AL63" s="20"/>
      <c r="AM63" s="20"/>
      <c r="AN63" s="314"/>
      <c r="AO63" s="314"/>
      <c r="AP63" s="314"/>
      <c r="AQ63" s="314"/>
      <c r="AR63" s="22">
        <f t="shared" si="11"/>
        <v>0</v>
      </c>
      <c r="AS63" s="22">
        <f t="shared" si="11"/>
        <v>0</v>
      </c>
      <c r="AT63" s="263">
        <f t="shared" si="11"/>
        <v>801</v>
      </c>
      <c r="AU63" s="263">
        <f>AR63+AS63+AT63</f>
        <v>801</v>
      </c>
      <c r="AV63" s="264">
        <f>((AU63/BC63)*BB63)/1000</f>
        <v>0.32039999999999996</v>
      </c>
      <c r="AW63" s="265">
        <f>(AU63*BD63)/1000</f>
        <v>0.20025000000000001</v>
      </c>
      <c r="AX63" s="39"/>
      <c r="AY63" s="31" t="s">
        <v>71</v>
      </c>
      <c r="AZ63" s="39"/>
      <c r="BA63" s="36"/>
      <c r="BB63" s="202">
        <v>48</v>
      </c>
      <c r="BC63" s="202">
        <v>120</v>
      </c>
      <c r="BD63" s="43">
        <v>0.25</v>
      </c>
      <c r="BE63" s="25"/>
    </row>
    <row r="64" spans="1:57" s="315" customFormat="1" ht="13.2" x14ac:dyDescent="0.25">
      <c r="A64" s="202"/>
      <c r="B64" s="330"/>
      <c r="C64" s="44" t="s">
        <v>25</v>
      </c>
      <c r="D64" s="33"/>
      <c r="E64" s="19"/>
      <c r="F64" s="19"/>
      <c r="G64" s="19"/>
      <c r="H64" s="37"/>
      <c r="I64" s="37"/>
      <c r="J64" s="34"/>
      <c r="K64" s="37"/>
      <c r="L64" s="32"/>
      <c r="M64" s="32"/>
      <c r="N64" s="32">
        <f>SUM(N60:N63)</f>
        <v>3175</v>
      </c>
      <c r="O64" s="32">
        <f>L64+M64+N64</f>
        <v>3175</v>
      </c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32"/>
      <c r="AC64" s="32"/>
      <c r="AD64" s="32"/>
      <c r="AE64" s="32"/>
      <c r="AF64" s="20"/>
      <c r="AG64" s="32"/>
      <c r="AH64" s="32"/>
      <c r="AI64" s="32"/>
      <c r="AJ64" s="32"/>
      <c r="AK64" s="32"/>
      <c r="AL64" s="32"/>
      <c r="AM64" s="32"/>
      <c r="AN64" s="314"/>
      <c r="AO64" s="314"/>
      <c r="AP64" s="314"/>
      <c r="AQ64" s="314"/>
      <c r="AR64" s="27">
        <f t="shared" si="11"/>
        <v>0</v>
      </c>
      <c r="AS64" s="27">
        <f t="shared" si="11"/>
        <v>0</v>
      </c>
      <c r="AT64" s="27">
        <f t="shared" si="11"/>
        <v>3175</v>
      </c>
      <c r="AU64" s="27">
        <f>AR64+AS64+AT64</f>
        <v>3175</v>
      </c>
      <c r="AV64" s="28">
        <f>SUM(AV60:AV63)</f>
        <v>1.27</v>
      </c>
      <c r="AW64" s="29">
        <f>SUM(AW60:AW63)</f>
        <v>0.79375000000000007</v>
      </c>
      <c r="AX64" s="39"/>
      <c r="AY64" s="39"/>
      <c r="AZ64" s="39"/>
      <c r="BA64" s="36"/>
      <c r="BB64" s="39"/>
      <c r="BC64" s="39"/>
      <c r="BD64" s="41"/>
      <c r="BE64" s="25"/>
    </row>
    <row r="65" spans="1:57" s="315" customFormat="1" ht="13.2" x14ac:dyDescent="0.25">
      <c r="A65" s="35"/>
      <c r="B65" s="321"/>
      <c r="C65" s="316" t="s">
        <v>127</v>
      </c>
      <c r="D65" s="35"/>
      <c r="E65" s="323"/>
      <c r="F65" s="323"/>
      <c r="G65" s="323"/>
      <c r="H65" s="324"/>
      <c r="I65" s="323"/>
      <c r="J65" s="323"/>
      <c r="K65" s="323"/>
      <c r="L65" s="323"/>
      <c r="M65" s="323"/>
      <c r="N65" s="323"/>
      <c r="O65" s="323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0"/>
      <c r="AS65" s="30"/>
      <c r="AT65" s="30"/>
      <c r="AU65" s="30"/>
      <c r="AV65" s="48"/>
      <c r="AW65" s="48"/>
      <c r="AX65" s="35"/>
      <c r="AY65" s="35"/>
      <c r="AZ65" s="30"/>
      <c r="BA65" s="30"/>
      <c r="BB65" s="314"/>
      <c r="BC65" s="30"/>
      <c r="BD65" s="49"/>
      <c r="BE65" s="324"/>
    </row>
    <row r="66" spans="1:57" s="315" customFormat="1" ht="17.25" customHeight="1" x14ac:dyDescent="0.25">
      <c r="A66" s="202">
        <v>1</v>
      </c>
      <c r="B66" s="327" t="s">
        <v>158</v>
      </c>
      <c r="C66" s="328" t="s">
        <v>70</v>
      </c>
      <c r="D66" s="33" t="s">
        <v>28</v>
      </c>
      <c r="E66" s="329">
        <v>2</v>
      </c>
      <c r="F66" s="329">
        <v>89</v>
      </c>
      <c r="G66" s="329">
        <v>33</v>
      </c>
      <c r="H66" s="37"/>
      <c r="I66" s="37"/>
      <c r="J66" s="34"/>
      <c r="K66" s="37"/>
      <c r="L66" s="20"/>
      <c r="M66" s="20"/>
      <c r="N66" s="269">
        <v>400</v>
      </c>
      <c r="O66" s="269">
        <f>L66+M66+N66</f>
        <v>400</v>
      </c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32"/>
      <c r="AH66" s="32"/>
      <c r="AI66" s="32"/>
      <c r="AJ66" s="20"/>
      <c r="AK66" s="20"/>
      <c r="AL66" s="20"/>
      <c r="AM66" s="20"/>
      <c r="AN66" s="314"/>
      <c r="AO66" s="314"/>
      <c r="AP66" s="314"/>
      <c r="AQ66" s="314"/>
      <c r="AR66" s="22">
        <f t="shared" ref="AR66:AT70" si="12">L66+P66+T66+X66+AB66+AF66+AJ66+AN66</f>
        <v>0</v>
      </c>
      <c r="AS66" s="22">
        <f t="shared" si="12"/>
        <v>0</v>
      </c>
      <c r="AT66" s="266">
        <f t="shared" si="12"/>
        <v>400</v>
      </c>
      <c r="AU66" s="266">
        <f>AR66+AS66+AT66</f>
        <v>400</v>
      </c>
      <c r="AV66" s="267">
        <f>((AU66/BC66)*BB66)/1000</f>
        <v>0.16</v>
      </c>
      <c r="AW66" s="268">
        <f>(AU66*BD66)/1000</f>
        <v>0.1</v>
      </c>
      <c r="AX66" s="39"/>
      <c r="AY66" s="31" t="s">
        <v>71</v>
      </c>
      <c r="AZ66" s="39"/>
      <c r="BA66" s="36"/>
      <c r="BB66" s="202">
        <v>48</v>
      </c>
      <c r="BC66" s="202">
        <v>120</v>
      </c>
      <c r="BD66" s="43">
        <v>0.25</v>
      </c>
      <c r="BE66" s="25"/>
    </row>
    <row r="67" spans="1:57" s="315" customFormat="1" ht="17.25" customHeight="1" x14ac:dyDescent="0.25">
      <c r="A67" s="202">
        <v>2</v>
      </c>
      <c r="B67" s="327" t="s">
        <v>158</v>
      </c>
      <c r="C67" s="328" t="s">
        <v>70</v>
      </c>
      <c r="D67" s="33" t="s">
        <v>28</v>
      </c>
      <c r="E67" s="377">
        <v>1</v>
      </c>
      <c r="F67" s="377">
        <v>90</v>
      </c>
      <c r="G67" s="329">
        <v>33</v>
      </c>
      <c r="H67" s="37"/>
      <c r="I67" s="37"/>
      <c r="J67" s="34"/>
      <c r="K67" s="37"/>
      <c r="L67" s="20"/>
      <c r="M67" s="20"/>
      <c r="N67" s="269">
        <v>1600</v>
      </c>
      <c r="O67" s="269">
        <f>L67+M67+N67</f>
        <v>1600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32"/>
      <c r="AH67" s="32"/>
      <c r="AI67" s="32"/>
      <c r="AJ67" s="20"/>
      <c r="AK67" s="20"/>
      <c r="AL67" s="20"/>
      <c r="AM67" s="20"/>
      <c r="AN67" s="314"/>
      <c r="AO67" s="314"/>
      <c r="AP67" s="314"/>
      <c r="AQ67" s="314"/>
      <c r="AR67" s="22">
        <f t="shared" si="12"/>
        <v>0</v>
      </c>
      <c r="AS67" s="22">
        <f t="shared" si="12"/>
        <v>0</v>
      </c>
      <c r="AT67" s="266">
        <f t="shared" si="12"/>
        <v>1600</v>
      </c>
      <c r="AU67" s="266">
        <f>AR67+AS67+AT67</f>
        <v>1600</v>
      </c>
      <c r="AV67" s="267">
        <f>((AU67/BC67)*BB67)/1000</f>
        <v>0.64</v>
      </c>
      <c r="AW67" s="268">
        <f>(AU67*BD67)/1000</f>
        <v>0.4</v>
      </c>
      <c r="AX67" s="39"/>
      <c r="AY67" s="31" t="s">
        <v>71</v>
      </c>
      <c r="AZ67" s="39"/>
      <c r="BA67" s="36"/>
      <c r="BB67" s="202">
        <v>48</v>
      </c>
      <c r="BC67" s="202">
        <v>120</v>
      </c>
      <c r="BD67" s="43">
        <v>0.25</v>
      </c>
      <c r="BE67" s="25"/>
    </row>
    <row r="68" spans="1:57" s="315" customFormat="1" ht="17.25" customHeight="1" x14ac:dyDescent="0.25">
      <c r="A68" s="202">
        <v>1</v>
      </c>
      <c r="B68" s="327" t="s">
        <v>158</v>
      </c>
      <c r="C68" s="328" t="s">
        <v>70</v>
      </c>
      <c r="D68" s="33" t="s">
        <v>28</v>
      </c>
      <c r="E68" s="377">
        <v>2</v>
      </c>
      <c r="F68" s="377">
        <v>91</v>
      </c>
      <c r="G68" s="329">
        <v>33</v>
      </c>
      <c r="H68" s="37"/>
      <c r="I68" s="37"/>
      <c r="J68" s="34"/>
      <c r="K68" s="37"/>
      <c r="L68" s="20"/>
      <c r="M68" s="20"/>
      <c r="N68" s="269">
        <v>640</v>
      </c>
      <c r="O68" s="269">
        <f>L68+M68+N68</f>
        <v>640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32"/>
      <c r="AH68" s="32"/>
      <c r="AI68" s="32"/>
      <c r="AJ68" s="20"/>
      <c r="AK68" s="20"/>
      <c r="AL68" s="20"/>
      <c r="AM68" s="20"/>
      <c r="AN68" s="314"/>
      <c r="AO68" s="314"/>
      <c r="AP68" s="314"/>
      <c r="AQ68" s="314"/>
      <c r="AR68" s="22">
        <f t="shared" si="12"/>
        <v>0</v>
      </c>
      <c r="AS68" s="22">
        <f t="shared" si="12"/>
        <v>0</v>
      </c>
      <c r="AT68" s="266">
        <f t="shared" si="12"/>
        <v>640</v>
      </c>
      <c r="AU68" s="266">
        <f>AR68+AS68+AT68</f>
        <v>640</v>
      </c>
      <c r="AV68" s="267">
        <f>((AU68/BC68)*BB68)/1000</f>
        <v>0.25600000000000001</v>
      </c>
      <c r="AW68" s="268">
        <f>(AU68*BD68)/1000</f>
        <v>0.16</v>
      </c>
      <c r="AX68" s="39"/>
      <c r="AY68" s="31" t="s">
        <v>71</v>
      </c>
      <c r="AZ68" s="39"/>
      <c r="BA68" s="36"/>
      <c r="BB68" s="202">
        <v>48</v>
      </c>
      <c r="BC68" s="202">
        <v>120</v>
      </c>
      <c r="BD68" s="43">
        <v>0.25</v>
      </c>
      <c r="BE68" s="25"/>
    </row>
    <row r="69" spans="1:57" s="315" customFormat="1" ht="17.25" customHeight="1" x14ac:dyDescent="0.25">
      <c r="A69" s="202">
        <v>2</v>
      </c>
      <c r="B69" s="327" t="s">
        <v>158</v>
      </c>
      <c r="C69" s="328" t="s">
        <v>70</v>
      </c>
      <c r="D69" s="33" t="s">
        <v>28</v>
      </c>
      <c r="E69" s="377">
        <v>0</v>
      </c>
      <c r="F69" s="377">
        <v>0</v>
      </c>
      <c r="G69" s="377">
        <v>0</v>
      </c>
      <c r="H69" s="37"/>
      <c r="I69" s="37"/>
      <c r="J69" s="34"/>
      <c r="K69" s="37"/>
      <c r="L69" s="20"/>
      <c r="M69" s="20"/>
      <c r="N69" s="269">
        <v>535</v>
      </c>
      <c r="O69" s="269">
        <f>L69+M69+N69</f>
        <v>535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32"/>
      <c r="AH69" s="32"/>
      <c r="AI69" s="32"/>
      <c r="AJ69" s="20"/>
      <c r="AK69" s="20"/>
      <c r="AL69" s="20"/>
      <c r="AM69" s="20"/>
      <c r="AN69" s="314"/>
      <c r="AO69" s="314"/>
      <c r="AP69" s="314"/>
      <c r="AQ69" s="314"/>
      <c r="AR69" s="22">
        <f t="shared" si="12"/>
        <v>0</v>
      </c>
      <c r="AS69" s="22">
        <f t="shared" si="12"/>
        <v>0</v>
      </c>
      <c r="AT69" s="266">
        <f t="shared" si="12"/>
        <v>535</v>
      </c>
      <c r="AU69" s="266">
        <f>AR69+AS69+AT69</f>
        <v>535</v>
      </c>
      <c r="AV69" s="267">
        <f>((AU69/BC69)*BB69)/1000</f>
        <v>0.214</v>
      </c>
      <c r="AW69" s="268">
        <f>(AU69*BD69)/1000</f>
        <v>0.13375000000000001</v>
      </c>
      <c r="AX69" s="39"/>
      <c r="AY69" s="31" t="s">
        <v>71</v>
      </c>
      <c r="AZ69" s="39"/>
      <c r="BA69" s="36"/>
      <c r="BB69" s="202">
        <v>48</v>
      </c>
      <c r="BC69" s="202">
        <v>120</v>
      </c>
      <c r="BD69" s="43">
        <v>0.25</v>
      </c>
      <c r="BE69" s="25"/>
    </row>
    <row r="70" spans="1:57" s="315" customFormat="1" ht="13.2" x14ac:dyDescent="0.25">
      <c r="A70" s="202"/>
      <c r="B70" s="330"/>
      <c r="C70" s="44" t="s">
        <v>25</v>
      </c>
      <c r="D70" s="33"/>
      <c r="E70" s="19"/>
      <c r="F70" s="19"/>
      <c r="G70" s="19"/>
      <c r="H70" s="37"/>
      <c r="I70" s="37"/>
      <c r="J70" s="34"/>
      <c r="K70" s="37"/>
      <c r="L70" s="32"/>
      <c r="M70" s="32"/>
      <c r="N70" s="32">
        <f>SUM(N66:N69)</f>
        <v>3175</v>
      </c>
      <c r="O70" s="32">
        <f>L70+M70+N70</f>
        <v>3175</v>
      </c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32"/>
      <c r="AC70" s="32"/>
      <c r="AD70" s="32"/>
      <c r="AE70" s="32"/>
      <c r="AF70" s="20"/>
      <c r="AG70" s="32"/>
      <c r="AH70" s="32"/>
      <c r="AI70" s="32"/>
      <c r="AJ70" s="32"/>
      <c r="AK70" s="32"/>
      <c r="AL70" s="32"/>
      <c r="AM70" s="32"/>
      <c r="AN70" s="314"/>
      <c r="AO70" s="314"/>
      <c r="AP70" s="314"/>
      <c r="AQ70" s="314"/>
      <c r="AR70" s="27">
        <f t="shared" si="12"/>
        <v>0</v>
      </c>
      <c r="AS70" s="27">
        <f t="shared" si="12"/>
        <v>0</v>
      </c>
      <c r="AT70" s="27">
        <f>N70+R70+V70+Z70+AD70+AH70+AL70+AP70</f>
        <v>3175</v>
      </c>
      <c r="AU70" s="27">
        <f>AR70+AS70+AT70</f>
        <v>3175</v>
      </c>
      <c r="AV70" s="28">
        <f>SUM(AV66:AV69)</f>
        <v>1.27</v>
      </c>
      <c r="AW70" s="29">
        <f>SUM(AW66:AW69)</f>
        <v>0.79375000000000007</v>
      </c>
      <c r="AX70" s="39"/>
      <c r="AY70" s="39"/>
      <c r="AZ70" s="39"/>
      <c r="BA70" s="36"/>
      <c r="BB70" s="39"/>
      <c r="BC70" s="39"/>
      <c r="BD70" s="41"/>
      <c r="BE70" s="25"/>
    </row>
    <row r="71" spans="1:57" s="315" customFormat="1" ht="13.2" x14ac:dyDescent="0.25">
      <c r="A71" s="35"/>
      <c r="B71" s="321"/>
      <c r="C71" s="322" t="s">
        <v>207</v>
      </c>
      <c r="D71" s="35"/>
      <c r="E71" s="323"/>
      <c r="F71" s="323"/>
      <c r="G71" s="323"/>
      <c r="H71" s="324"/>
      <c r="I71" s="323"/>
      <c r="J71" s="323"/>
      <c r="K71" s="323"/>
      <c r="L71" s="323"/>
      <c r="M71" s="323"/>
      <c r="N71" s="323"/>
      <c r="O71" s="323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0"/>
      <c r="AS71" s="30"/>
      <c r="AT71" s="30"/>
      <c r="AU71" s="30"/>
      <c r="AV71" s="48"/>
      <c r="AW71" s="48"/>
      <c r="AX71" s="35"/>
      <c r="AY71" s="35"/>
      <c r="AZ71" s="30"/>
      <c r="BA71" s="30"/>
      <c r="BB71" s="314"/>
      <c r="BC71" s="30"/>
      <c r="BD71" s="49"/>
      <c r="BE71" s="324"/>
    </row>
    <row r="72" spans="1:57" s="315" customFormat="1" ht="17.25" customHeight="1" x14ac:dyDescent="0.25">
      <c r="A72" s="202">
        <v>1</v>
      </c>
      <c r="B72" s="42">
        <v>51.24</v>
      </c>
      <c r="C72" s="313" t="s">
        <v>159</v>
      </c>
      <c r="D72" s="33" t="s">
        <v>28</v>
      </c>
      <c r="E72" s="270">
        <v>2</v>
      </c>
      <c r="F72" s="202">
        <v>73</v>
      </c>
      <c r="G72" s="270">
        <v>255</v>
      </c>
      <c r="H72" s="37"/>
      <c r="I72" s="37"/>
      <c r="J72" s="34"/>
      <c r="K72" s="37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>
        <v>1</v>
      </c>
      <c r="AG72" s="32"/>
      <c r="AH72" s="32"/>
      <c r="AI72" s="20">
        <f>SUM(AF72:AH72)</f>
        <v>1</v>
      </c>
      <c r="AJ72" s="20"/>
      <c r="AK72" s="20"/>
      <c r="AL72" s="20"/>
      <c r="AM72" s="20"/>
      <c r="AN72" s="314"/>
      <c r="AO72" s="314"/>
      <c r="AP72" s="314"/>
      <c r="AQ72" s="314"/>
      <c r="AR72" s="22">
        <f t="shared" ref="AR72:AT76" si="13">L72+P72+T72+X72+AB72+AF72+AJ72+AN72</f>
        <v>1</v>
      </c>
      <c r="AS72" s="22">
        <f t="shared" si="13"/>
        <v>0</v>
      </c>
      <c r="AT72" s="22">
        <f t="shared" si="13"/>
        <v>0</v>
      </c>
      <c r="AU72" s="22">
        <f>AR72+AS72+AT72</f>
        <v>1</v>
      </c>
      <c r="AV72" s="23">
        <f>((AU72/BC72)*BB72)/1000</f>
        <v>2.4E-2</v>
      </c>
      <c r="AW72" s="24">
        <f>(AU72*BD72)/1000</f>
        <v>1.46E-2</v>
      </c>
      <c r="AX72" s="39"/>
      <c r="AY72" s="39"/>
      <c r="AZ72" s="39"/>
      <c r="BA72" s="36"/>
      <c r="BB72" s="202">
        <v>24</v>
      </c>
      <c r="BC72" s="202">
        <v>1</v>
      </c>
      <c r="BD72" s="43">
        <v>14.6</v>
      </c>
      <c r="BE72" s="25"/>
    </row>
    <row r="73" spans="1:57" s="315" customFormat="1" ht="13.2" x14ac:dyDescent="0.25">
      <c r="A73" s="202"/>
      <c r="B73" s="42"/>
      <c r="C73" s="44" t="s">
        <v>25</v>
      </c>
      <c r="D73" s="33"/>
      <c r="E73" s="19"/>
      <c r="F73" s="19"/>
      <c r="G73" s="19"/>
      <c r="H73" s="37"/>
      <c r="I73" s="37"/>
      <c r="J73" s="34"/>
      <c r="K73" s="37"/>
      <c r="L73" s="32"/>
      <c r="M73" s="32"/>
      <c r="N73" s="32"/>
      <c r="O73" s="32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32"/>
      <c r="AC73" s="32"/>
      <c r="AD73" s="32"/>
      <c r="AE73" s="32"/>
      <c r="AF73" s="40">
        <f>SUM(AF67:AF72)</f>
        <v>1</v>
      </c>
      <c r="AG73" s="40">
        <f>SUM(AG66:AG72)</f>
        <v>0</v>
      </c>
      <c r="AH73" s="32"/>
      <c r="AI73" s="32">
        <f>SUM(AI67:AI72)</f>
        <v>1</v>
      </c>
      <c r="AJ73" s="32"/>
      <c r="AK73" s="32"/>
      <c r="AL73" s="32"/>
      <c r="AM73" s="32"/>
      <c r="AN73" s="314"/>
      <c r="AO73" s="314"/>
      <c r="AP73" s="314"/>
      <c r="AQ73" s="314"/>
      <c r="AR73" s="26">
        <f>L73+P73+T73+X73+AB73+AF73+AJ73+AN73</f>
        <v>1</v>
      </c>
      <c r="AS73" s="26">
        <f>M73+Q73+U73+Y73+AC73+AG73+AK73+AO73</f>
        <v>0</v>
      </c>
      <c r="AT73" s="27">
        <f t="shared" ref="AT73" si="14">N73+R73+V73+Z73+AD73+AH73+AL73+AP73</f>
        <v>0</v>
      </c>
      <c r="AU73" s="27">
        <f>AR73+AS73+AT73</f>
        <v>1</v>
      </c>
      <c r="AV73" s="28">
        <f>SUM(AV69:AV72)</f>
        <v>1.508</v>
      </c>
      <c r="AW73" s="29">
        <f>SUM(AW69:AW72)</f>
        <v>0.94210000000000005</v>
      </c>
      <c r="AX73" s="39"/>
      <c r="AY73" s="39"/>
      <c r="AZ73" s="39"/>
      <c r="BA73" s="36"/>
      <c r="BB73" s="39"/>
      <c r="BC73" s="39"/>
      <c r="BD73" s="41"/>
      <c r="BE73" s="25"/>
    </row>
    <row r="74" spans="1:57" s="315" customFormat="1" ht="13.2" x14ac:dyDescent="0.25">
      <c r="A74" s="331"/>
      <c r="B74" s="332"/>
      <c r="C74" s="316" t="s">
        <v>149</v>
      </c>
      <c r="D74" s="331"/>
      <c r="E74" s="333"/>
      <c r="F74" s="333"/>
      <c r="G74" s="333"/>
      <c r="H74" s="334"/>
      <c r="I74" s="333"/>
      <c r="J74" s="333"/>
      <c r="K74" s="333"/>
      <c r="L74" s="333"/>
      <c r="M74" s="333"/>
      <c r="N74" s="333"/>
      <c r="O74" s="333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6"/>
      <c r="AS74" s="336"/>
      <c r="AT74" s="336"/>
      <c r="AU74" s="336"/>
      <c r="AV74" s="337"/>
      <c r="AW74" s="337"/>
      <c r="AX74" s="331"/>
      <c r="AY74" s="331"/>
      <c r="AZ74" s="336"/>
      <c r="BA74" s="336"/>
      <c r="BB74" s="335"/>
      <c r="BC74" s="336"/>
      <c r="BD74" s="338"/>
      <c r="BE74" s="334"/>
    </row>
    <row r="75" spans="1:57" s="339" customFormat="1" ht="17.25" customHeight="1" x14ac:dyDescent="0.25">
      <c r="A75" s="202">
        <v>1</v>
      </c>
      <c r="B75" s="42">
        <v>51.24</v>
      </c>
      <c r="C75" s="319" t="s">
        <v>130</v>
      </c>
      <c r="D75" s="33" t="s">
        <v>28</v>
      </c>
      <c r="E75" s="261" t="s">
        <v>157</v>
      </c>
      <c r="F75" s="202">
        <v>73</v>
      </c>
      <c r="G75" s="382">
        <v>203</v>
      </c>
      <c r="H75" s="37"/>
      <c r="I75" s="37"/>
      <c r="J75" s="34"/>
      <c r="K75" s="37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>
        <v>1</v>
      </c>
      <c r="AG75" s="40"/>
      <c r="AH75" s="32"/>
      <c r="AI75" s="20">
        <f>SUM(AF75:AH75)</f>
        <v>1</v>
      </c>
      <c r="AJ75" s="20"/>
      <c r="AK75" s="20"/>
      <c r="AL75" s="20"/>
      <c r="AM75" s="20"/>
      <c r="AN75" s="314"/>
      <c r="AO75" s="314"/>
      <c r="AP75" s="314"/>
      <c r="AQ75" s="314"/>
      <c r="AR75" s="22">
        <f t="shared" si="13"/>
        <v>1</v>
      </c>
      <c r="AS75" s="22">
        <f t="shared" si="13"/>
        <v>0</v>
      </c>
      <c r="AT75" s="22">
        <f t="shared" si="13"/>
        <v>0</v>
      </c>
      <c r="AU75" s="22">
        <f>AR75+AS75+AT75</f>
        <v>1</v>
      </c>
      <c r="AV75" s="23">
        <f>((AU75/BC75)*BB75)/1000</f>
        <v>2.4E-2</v>
      </c>
      <c r="AW75" s="24">
        <f>(AU75*BD75)/1000</f>
        <v>1.46E-2</v>
      </c>
      <c r="AX75" s="39"/>
      <c r="AY75" s="39"/>
      <c r="AZ75" s="39"/>
      <c r="BA75" s="36"/>
      <c r="BB75" s="202">
        <v>24</v>
      </c>
      <c r="BC75" s="202">
        <v>1</v>
      </c>
      <c r="BD75" s="43">
        <v>14.6</v>
      </c>
      <c r="BE75" s="25"/>
    </row>
    <row r="76" spans="1:57" s="315" customFormat="1" ht="13.2" x14ac:dyDescent="0.25">
      <c r="A76" s="202"/>
      <c r="B76" s="42"/>
      <c r="C76" s="44" t="s">
        <v>25</v>
      </c>
      <c r="D76" s="33"/>
      <c r="E76" s="19"/>
      <c r="F76" s="19"/>
      <c r="G76" s="19"/>
      <c r="H76" s="37"/>
      <c r="I76" s="37"/>
      <c r="J76" s="34"/>
      <c r="K76" s="37"/>
      <c r="L76" s="32"/>
      <c r="M76" s="32"/>
      <c r="N76" s="32"/>
      <c r="O76" s="32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32"/>
      <c r="AC76" s="32"/>
      <c r="AD76" s="32"/>
      <c r="AE76" s="32"/>
      <c r="AF76" s="40">
        <f>SUM(AF75)</f>
        <v>1</v>
      </c>
      <c r="AG76" s="40">
        <f>SUM(AG69:AG75)</f>
        <v>0</v>
      </c>
      <c r="AH76" s="32"/>
      <c r="AI76" s="32">
        <f>SUM(AI75)</f>
        <v>1</v>
      </c>
      <c r="AJ76" s="32"/>
      <c r="AK76" s="32"/>
      <c r="AL76" s="32"/>
      <c r="AM76" s="32"/>
      <c r="AN76" s="314"/>
      <c r="AO76" s="314"/>
      <c r="AP76" s="314"/>
      <c r="AQ76" s="314"/>
      <c r="AR76" s="26">
        <f>L76+P76+T76+X76+AB76+AF76+AJ76+AN76</f>
        <v>1</v>
      </c>
      <c r="AS76" s="26">
        <f>M76+Q76+U76+Y76+AC76+AG76+AK76+AO76</f>
        <v>0</v>
      </c>
      <c r="AT76" s="27">
        <f t="shared" si="13"/>
        <v>0</v>
      </c>
      <c r="AU76" s="27">
        <f>AR76+AS76+AT76</f>
        <v>1</v>
      </c>
      <c r="AV76" s="28">
        <f>SUM(AV72:AV75)</f>
        <v>1.556</v>
      </c>
      <c r="AW76" s="29">
        <f>SUM(AW72:AW75)</f>
        <v>0.97129999999999994</v>
      </c>
      <c r="AX76" s="39"/>
      <c r="AY76" s="39"/>
      <c r="AZ76" s="39"/>
      <c r="BA76" s="36"/>
      <c r="BB76" s="39"/>
      <c r="BC76" s="39"/>
      <c r="BD76" s="41"/>
      <c r="BE76" s="25"/>
    </row>
    <row r="77" spans="1:57" s="315" customFormat="1" ht="13.2" x14ac:dyDescent="0.25">
      <c r="A77" s="35"/>
      <c r="B77" s="321"/>
      <c r="C77" s="322" t="s">
        <v>209</v>
      </c>
      <c r="D77" s="35"/>
      <c r="E77" s="323"/>
      <c r="F77" s="323"/>
      <c r="G77" s="323"/>
      <c r="H77" s="324"/>
      <c r="I77" s="323"/>
      <c r="J77" s="323"/>
      <c r="K77" s="323"/>
      <c r="L77" s="323"/>
      <c r="M77" s="323"/>
      <c r="N77" s="323"/>
      <c r="O77" s="323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0"/>
      <c r="AS77" s="30"/>
      <c r="AT77" s="30"/>
      <c r="AU77" s="30"/>
      <c r="AV77" s="48"/>
      <c r="AW77" s="48"/>
      <c r="AX77" s="35"/>
      <c r="AY77" s="35"/>
      <c r="AZ77" s="30"/>
      <c r="BA77" s="30"/>
      <c r="BB77" s="314"/>
      <c r="BC77" s="30"/>
      <c r="BD77" s="49"/>
      <c r="BE77" s="324"/>
    </row>
    <row r="78" spans="1:57" s="315" customFormat="1" ht="17.25" customHeight="1" x14ac:dyDescent="0.25">
      <c r="A78" s="270">
        <v>2</v>
      </c>
      <c r="B78" s="42">
        <v>51.26</v>
      </c>
      <c r="C78" s="367" t="s">
        <v>160</v>
      </c>
      <c r="D78" s="33" t="s">
        <v>28</v>
      </c>
      <c r="E78" s="270">
        <v>3</v>
      </c>
      <c r="F78" s="270">
        <v>78</v>
      </c>
      <c r="G78" s="270" t="s">
        <v>30</v>
      </c>
      <c r="H78" s="37"/>
      <c r="I78" s="37"/>
      <c r="J78" s="34"/>
      <c r="K78" s="37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62">
        <v>2</v>
      </c>
      <c r="AH78" s="32"/>
      <c r="AI78" s="262">
        <f>SUM(AF78:AH78)</f>
        <v>2</v>
      </c>
      <c r="AJ78" s="20"/>
      <c r="AK78" s="20"/>
      <c r="AL78" s="20"/>
      <c r="AM78" s="20"/>
      <c r="AN78" s="314"/>
      <c r="AO78" s="314"/>
      <c r="AP78" s="314"/>
      <c r="AQ78" s="314"/>
      <c r="AR78" s="22">
        <f t="shared" ref="AR78" si="15">L78+P78+T78+X78+AB78+AF78+AJ78+AN78</f>
        <v>0</v>
      </c>
      <c r="AS78" s="263">
        <f>M78+Q78+U78+Y78+AC78+AG78+AK78+AO78</f>
        <v>2</v>
      </c>
      <c r="AT78" s="22">
        <f t="shared" ref="AT78:AT79" si="16">N78+R78+V78+Z78+AD78+AH78+AL78+AP78</f>
        <v>0</v>
      </c>
      <c r="AU78" s="263">
        <f>AR78+AS78+AT78</f>
        <v>2</v>
      </c>
      <c r="AV78" s="264">
        <f>((AU78/BC78)*BB78)/1000</f>
        <v>4.8000000000000001E-2</v>
      </c>
      <c r="AW78" s="265">
        <f>(AU78*BD78)/1000</f>
        <v>2.92E-2</v>
      </c>
      <c r="AX78" s="39"/>
      <c r="AY78" s="39"/>
      <c r="AZ78" s="39"/>
      <c r="BA78" s="36"/>
      <c r="BB78" s="202">
        <v>24</v>
      </c>
      <c r="BC78" s="202">
        <v>1</v>
      </c>
      <c r="BD78" s="43">
        <v>14.6</v>
      </c>
      <c r="BE78" s="25"/>
    </row>
    <row r="79" spans="1:57" s="315" customFormat="1" ht="13.2" x14ac:dyDescent="0.25">
      <c r="A79" s="202"/>
      <c r="B79" s="42"/>
      <c r="C79" s="44" t="s">
        <v>25</v>
      </c>
      <c r="D79" s="33"/>
      <c r="E79" s="19"/>
      <c r="F79" s="19"/>
      <c r="G79" s="19"/>
      <c r="H79" s="37"/>
      <c r="I79" s="37"/>
      <c r="J79" s="34"/>
      <c r="K79" s="37"/>
      <c r="L79" s="32"/>
      <c r="M79" s="32"/>
      <c r="N79" s="32"/>
      <c r="O79" s="32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32"/>
      <c r="AC79" s="32"/>
      <c r="AD79" s="32"/>
      <c r="AE79" s="32"/>
      <c r="AF79" s="269"/>
      <c r="AG79" s="269">
        <f>SUM(AG78)</f>
        <v>2</v>
      </c>
      <c r="AH79" s="32"/>
      <c r="AI79" s="32">
        <f>SUM(AI78)</f>
        <v>2</v>
      </c>
      <c r="AJ79" s="32"/>
      <c r="AK79" s="32"/>
      <c r="AL79" s="32"/>
      <c r="AM79" s="32"/>
      <c r="AN79" s="314"/>
      <c r="AO79" s="314"/>
      <c r="AP79" s="314"/>
      <c r="AQ79" s="314"/>
      <c r="AR79" s="266">
        <f>L79+P79+T79+X79+AB79+AF79+AJ79+AN79</f>
        <v>0</v>
      </c>
      <c r="AS79" s="27">
        <f t="shared" ref="AS79" si="17">M79+Q79+U79+Y79+AC79+AG79+AK79+AO79</f>
        <v>2</v>
      </c>
      <c r="AT79" s="27">
        <f t="shared" si="16"/>
        <v>0</v>
      </c>
      <c r="AU79" s="27">
        <f>AR79+AS79+AT79</f>
        <v>2</v>
      </c>
      <c r="AV79" s="28">
        <f>SUM(AV77:AV78)</f>
        <v>4.8000000000000001E-2</v>
      </c>
      <c r="AW79" s="29">
        <f>SUM(AW77:AW78)</f>
        <v>2.92E-2</v>
      </c>
      <c r="AX79" s="39"/>
      <c r="AY79" s="39"/>
      <c r="AZ79" s="39"/>
      <c r="BA79" s="36"/>
      <c r="BB79" s="39"/>
      <c r="BC79" s="39"/>
      <c r="BD79" s="41"/>
      <c r="BE79" s="25"/>
    </row>
    <row r="80" spans="1:57" s="315" customFormat="1" ht="13.2" x14ac:dyDescent="0.25">
      <c r="A80" s="331"/>
      <c r="B80" s="332"/>
      <c r="C80" s="316" t="s">
        <v>208</v>
      </c>
      <c r="D80" s="331"/>
      <c r="E80" s="333"/>
      <c r="F80" s="333"/>
      <c r="G80" s="333"/>
      <c r="H80" s="334"/>
      <c r="I80" s="333"/>
      <c r="J80" s="333"/>
      <c r="K80" s="333"/>
      <c r="L80" s="333"/>
      <c r="M80" s="333"/>
      <c r="N80" s="333"/>
      <c r="O80" s="333"/>
      <c r="P80" s="335"/>
      <c r="Q80" s="335"/>
      <c r="R80" s="335"/>
      <c r="S80" s="335"/>
      <c r="T80" s="335"/>
      <c r="U80" s="335"/>
      <c r="V80" s="335"/>
      <c r="W80" s="335"/>
      <c r="X80" s="335"/>
      <c r="Y80" s="335"/>
      <c r="Z80" s="335"/>
      <c r="AA80" s="335"/>
      <c r="AB80" s="335"/>
      <c r="AC80" s="335"/>
      <c r="AD80" s="335"/>
      <c r="AE80" s="335"/>
      <c r="AF80" s="335"/>
      <c r="AG80" s="335"/>
      <c r="AH80" s="335"/>
      <c r="AI80" s="335"/>
      <c r="AJ80" s="335"/>
      <c r="AK80" s="335"/>
      <c r="AL80" s="335"/>
      <c r="AM80" s="335"/>
      <c r="AN80" s="335"/>
      <c r="AO80" s="335"/>
      <c r="AP80" s="335"/>
      <c r="AQ80" s="335"/>
      <c r="AR80" s="336"/>
      <c r="AS80" s="336"/>
      <c r="AT80" s="336"/>
      <c r="AU80" s="336"/>
      <c r="AV80" s="337"/>
      <c r="AW80" s="337"/>
      <c r="AX80" s="331"/>
      <c r="AY80" s="331"/>
      <c r="AZ80" s="336"/>
      <c r="BA80" s="336"/>
      <c r="BB80" s="335"/>
      <c r="BC80" s="336"/>
      <c r="BD80" s="338"/>
      <c r="BE80" s="334"/>
    </row>
    <row r="81" spans="1:57" s="339" customFormat="1" ht="17.25" customHeight="1" x14ac:dyDescent="0.25">
      <c r="A81" s="382">
        <v>2.1</v>
      </c>
      <c r="B81" s="42">
        <v>51.25</v>
      </c>
      <c r="C81" s="319" t="s">
        <v>152</v>
      </c>
      <c r="D81" s="33" t="s">
        <v>28</v>
      </c>
      <c r="E81" s="261" t="s">
        <v>161</v>
      </c>
      <c r="F81" s="382">
        <v>79</v>
      </c>
      <c r="G81" s="382">
        <v>203</v>
      </c>
      <c r="H81" s="37"/>
      <c r="I81" s="37"/>
      <c r="J81" s="34"/>
      <c r="K81" s="37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69">
        <v>1</v>
      </c>
      <c r="AG81" s="20"/>
      <c r="AH81" s="32"/>
      <c r="AI81" s="269">
        <f>SUM(AF81:AH81)</f>
        <v>1</v>
      </c>
      <c r="AJ81" s="20"/>
      <c r="AK81" s="20"/>
      <c r="AL81" s="20"/>
      <c r="AM81" s="20"/>
      <c r="AN81" s="314"/>
      <c r="AO81" s="314"/>
      <c r="AP81" s="314"/>
      <c r="AQ81" s="314"/>
      <c r="AR81" s="266">
        <f t="shared" ref="AR81:AT83" si="18">L81+P81+T81+X81+AB81+AF81+AJ81+AN81</f>
        <v>1</v>
      </c>
      <c r="AS81" s="22">
        <f t="shared" si="18"/>
        <v>0</v>
      </c>
      <c r="AT81" s="22">
        <f t="shared" si="18"/>
        <v>0</v>
      </c>
      <c r="AU81" s="266">
        <f>AR81+AS81+AT81</f>
        <v>1</v>
      </c>
      <c r="AV81" s="267">
        <f>((AU81/BC81)*BB81)/1000</f>
        <v>2.4E-2</v>
      </c>
      <c r="AW81" s="268">
        <f>(AU81*BD81)/1000</f>
        <v>1.46E-2</v>
      </c>
      <c r="AX81" s="39"/>
      <c r="AY81" s="39"/>
      <c r="AZ81" s="39"/>
      <c r="BA81" s="36"/>
      <c r="BB81" s="202">
        <v>24</v>
      </c>
      <c r="BC81" s="202">
        <v>1</v>
      </c>
      <c r="BD81" s="43">
        <v>14.6</v>
      </c>
      <c r="BE81" s="25"/>
    </row>
    <row r="82" spans="1:57" s="339" customFormat="1" ht="17.25" customHeight="1" x14ac:dyDescent="0.25">
      <c r="A82" s="382">
        <v>2.21</v>
      </c>
      <c r="B82" s="42">
        <v>51.25</v>
      </c>
      <c r="C82" s="319" t="s">
        <v>152</v>
      </c>
      <c r="D82" s="33" t="s">
        <v>28</v>
      </c>
      <c r="E82" s="261" t="s">
        <v>162</v>
      </c>
      <c r="F82" s="382">
        <v>79</v>
      </c>
      <c r="G82" s="382">
        <v>203</v>
      </c>
      <c r="H82" s="37"/>
      <c r="I82" s="37"/>
      <c r="J82" s="34"/>
      <c r="K82" s="37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69">
        <v>1</v>
      </c>
      <c r="AG82" s="20"/>
      <c r="AH82" s="32"/>
      <c r="AI82" s="269">
        <f>SUM(AF82:AH82)</f>
        <v>1</v>
      </c>
      <c r="AJ82" s="20"/>
      <c r="AK82" s="20"/>
      <c r="AL82" s="20"/>
      <c r="AM82" s="20"/>
      <c r="AN82" s="314"/>
      <c r="AO82" s="314"/>
      <c r="AP82" s="314"/>
      <c r="AQ82" s="314"/>
      <c r="AR82" s="266">
        <f t="shared" si="18"/>
        <v>1</v>
      </c>
      <c r="AS82" s="22">
        <f t="shared" si="18"/>
        <v>0</v>
      </c>
      <c r="AT82" s="22">
        <f t="shared" si="18"/>
        <v>0</v>
      </c>
      <c r="AU82" s="266">
        <f>AR82+AS82+AT82</f>
        <v>1</v>
      </c>
      <c r="AV82" s="267">
        <f>((AU82/BC82)*BB82)/1000</f>
        <v>2.4E-2</v>
      </c>
      <c r="AW82" s="268">
        <f>(AU82*BD82)/1000</f>
        <v>1.46E-2</v>
      </c>
      <c r="AX82" s="39"/>
      <c r="AY82" s="39"/>
      <c r="AZ82" s="39"/>
      <c r="BA82" s="36"/>
      <c r="BB82" s="202">
        <v>24</v>
      </c>
      <c r="BC82" s="202">
        <v>1</v>
      </c>
      <c r="BD82" s="43">
        <v>14.6</v>
      </c>
      <c r="BE82" s="25"/>
    </row>
    <row r="83" spans="1:57" s="315" customFormat="1" ht="13.2" x14ac:dyDescent="0.25">
      <c r="A83" s="202"/>
      <c r="B83" s="42"/>
      <c r="C83" s="44" t="s">
        <v>25</v>
      </c>
      <c r="D83" s="33"/>
      <c r="E83" s="19"/>
      <c r="F83" s="19"/>
      <c r="G83" s="19"/>
      <c r="H83" s="37"/>
      <c r="I83" s="37"/>
      <c r="J83" s="34"/>
      <c r="K83" s="37"/>
      <c r="L83" s="32"/>
      <c r="M83" s="32"/>
      <c r="N83" s="32"/>
      <c r="O83" s="32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32"/>
      <c r="AC83" s="32"/>
      <c r="AD83" s="32"/>
      <c r="AE83" s="32"/>
      <c r="AF83" s="269">
        <f>SUM(AF80:AF82)</f>
        <v>2</v>
      </c>
      <c r="AG83" s="32"/>
      <c r="AH83" s="32"/>
      <c r="AI83" s="32">
        <f>SUM(AI80:AI82)</f>
        <v>2</v>
      </c>
      <c r="AJ83" s="32"/>
      <c r="AK83" s="32"/>
      <c r="AL83" s="32"/>
      <c r="AM83" s="32"/>
      <c r="AN83" s="314"/>
      <c r="AO83" s="314"/>
      <c r="AP83" s="314"/>
      <c r="AQ83" s="314"/>
      <c r="AR83" s="266">
        <f t="shared" si="18"/>
        <v>2</v>
      </c>
      <c r="AS83" s="27">
        <f t="shared" si="18"/>
        <v>0</v>
      </c>
      <c r="AT83" s="27">
        <f t="shared" si="18"/>
        <v>0</v>
      </c>
      <c r="AU83" s="27">
        <f>AR83+AS83+AT83</f>
        <v>2</v>
      </c>
      <c r="AV83" s="28">
        <f>SUM(AV81:AV82)</f>
        <v>4.8000000000000001E-2</v>
      </c>
      <c r="AW83" s="29">
        <f>SUM(AW81:AW82)</f>
        <v>2.92E-2</v>
      </c>
      <c r="AX83" s="39"/>
      <c r="AY83" s="39"/>
      <c r="AZ83" s="39"/>
      <c r="BA83" s="36"/>
      <c r="BB83" s="39"/>
      <c r="BC83" s="39"/>
      <c r="BD83" s="41"/>
      <c r="BE83" s="25"/>
    </row>
    <row r="84" spans="1:57" s="315" customFormat="1" ht="13.2" x14ac:dyDescent="0.25">
      <c r="A84" s="35"/>
      <c r="B84" s="321"/>
      <c r="C84" s="322" t="s">
        <v>210</v>
      </c>
      <c r="D84" s="35"/>
      <c r="E84" s="323"/>
      <c r="F84" s="323"/>
      <c r="G84" s="323"/>
      <c r="H84" s="324"/>
      <c r="I84" s="323"/>
      <c r="J84" s="323"/>
      <c r="K84" s="323"/>
      <c r="L84" s="323"/>
      <c r="M84" s="323"/>
      <c r="N84" s="323"/>
      <c r="O84" s="323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0"/>
      <c r="AS84" s="30"/>
      <c r="AT84" s="30"/>
      <c r="AU84" s="30"/>
      <c r="AV84" s="48"/>
      <c r="AW84" s="48"/>
      <c r="AX84" s="35"/>
      <c r="AY84" s="35"/>
      <c r="AZ84" s="30"/>
      <c r="BA84" s="30"/>
      <c r="BB84" s="314"/>
      <c r="BC84" s="30"/>
      <c r="BD84" s="49"/>
      <c r="BE84" s="324"/>
    </row>
    <row r="85" spans="1:57" s="310" customFormat="1" ht="17.25" customHeight="1" x14ac:dyDescent="0.25">
      <c r="A85" s="1">
        <v>1</v>
      </c>
      <c r="B85" s="368">
        <v>51.25</v>
      </c>
      <c r="C85" s="373" t="s">
        <v>61</v>
      </c>
      <c r="D85" s="369" t="s">
        <v>28</v>
      </c>
      <c r="E85" s="374" t="s">
        <v>45</v>
      </c>
      <c r="F85" s="374" t="s">
        <v>54</v>
      </c>
      <c r="G85" s="374" t="s">
        <v>62</v>
      </c>
      <c r="H85" s="370"/>
      <c r="I85" s="370"/>
      <c r="J85" s="147"/>
      <c r="K85" s="370"/>
      <c r="L85" s="371"/>
      <c r="M85" s="371"/>
      <c r="N85" s="371"/>
      <c r="O85" s="371"/>
      <c r="P85" s="98"/>
      <c r="Q85" s="98"/>
      <c r="R85" s="98"/>
      <c r="S85" s="98"/>
      <c r="T85" s="98"/>
      <c r="U85" s="98"/>
      <c r="V85" s="98"/>
      <c r="W85" s="98"/>
      <c r="X85" s="98">
        <v>2</v>
      </c>
      <c r="Y85" s="98"/>
      <c r="Z85" s="98"/>
      <c r="AA85" s="98">
        <f>X85+Y85+Z85</f>
        <v>2</v>
      </c>
      <c r="AB85" s="98"/>
      <c r="AC85" s="98"/>
      <c r="AD85" s="98"/>
      <c r="AE85" s="98"/>
      <c r="AF85" s="98"/>
      <c r="AG85" s="371"/>
      <c r="AH85" s="371"/>
      <c r="AI85" s="371"/>
      <c r="AJ85" s="98"/>
      <c r="AK85" s="98"/>
      <c r="AL85" s="98"/>
      <c r="AM85" s="98"/>
      <c r="AN85" s="306"/>
      <c r="AO85" s="306"/>
      <c r="AP85" s="306"/>
      <c r="AQ85" s="306"/>
      <c r="AR85" s="99">
        <f t="shared" ref="AR85:AT87" si="19">L85+P85+T85+X85+AB85+AF85+AJ85+AN85</f>
        <v>2</v>
      </c>
      <c r="AS85" s="99">
        <f t="shared" si="19"/>
        <v>0</v>
      </c>
      <c r="AT85" s="99">
        <f t="shared" si="19"/>
        <v>0</v>
      </c>
      <c r="AU85" s="99">
        <f>AR85+AS85+AT85</f>
        <v>2</v>
      </c>
      <c r="AV85" s="100">
        <f>((AU85/BC85)*BB85)/1000</f>
        <v>4.8000000000000001E-2</v>
      </c>
      <c r="AW85" s="101">
        <f>(AU85*BD85)/1000</f>
        <v>2.92E-2</v>
      </c>
      <c r="AX85" s="102"/>
      <c r="AY85" s="102"/>
      <c r="AZ85" s="102"/>
      <c r="BA85" s="103"/>
      <c r="BB85" s="1">
        <v>24</v>
      </c>
      <c r="BC85" s="1">
        <v>1</v>
      </c>
      <c r="BD85" s="372">
        <v>14.6</v>
      </c>
      <c r="BE85" s="140"/>
    </row>
    <row r="86" spans="1:57" s="310" customFormat="1" ht="17.25" customHeight="1" x14ac:dyDescent="0.25">
      <c r="A86" s="1">
        <v>2</v>
      </c>
      <c r="B86" s="368">
        <v>51.25</v>
      </c>
      <c r="C86" s="373" t="s">
        <v>61</v>
      </c>
      <c r="D86" s="369" t="s">
        <v>28</v>
      </c>
      <c r="E86" s="374" t="s">
        <v>32</v>
      </c>
      <c r="F86" s="374" t="s">
        <v>46</v>
      </c>
      <c r="G86" s="374" t="s">
        <v>62</v>
      </c>
      <c r="H86" s="370"/>
      <c r="I86" s="370"/>
      <c r="J86" s="147"/>
      <c r="K86" s="370"/>
      <c r="L86" s="371"/>
      <c r="M86" s="371"/>
      <c r="N86" s="371"/>
      <c r="O86" s="371"/>
      <c r="P86" s="98"/>
      <c r="Q86" s="98"/>
      <c r="R86" s="98"/>
      <c r="S86" s="98"/>
      <c r="T86" s="98"/>
      <c r="U86" s="98"/>
      <c r="V86" s="98"/>
      <c r="W86" s="98"/>
      <c r="X86" s="98">
        <v>30</v>
      </c>
      <c r="Y86" s="98"/>
      <c r="Z86" s="98"/>
      <c r="AA86" s="98">
        <f>X86+Y86+Z86</f>
        <v>30</v>
      </c>
      <c r="AB86" s="98"/>
      <c r="AC86" s="98"/>
      <c r="AD86" s="98"/>
      <c r="AE86" s="98"/>
      <c r="AF86" s="98"/>
      <c r="AG86" s="371"/>
      <c r="AH86" s="371"/>
      <c r="AI86" s="371"/>
      <c r="AJ86" s="98"/>
      <c r="AK86" s="98"/>
      <c r="AL86" s="98"/>
      <c r="AM86" s="98"/>
      <c r="AN86" s="306"/>
      <c r="AO86" s="306"/>
      <c r="AP86" s="306"/>
      <c r="AQ86" s="306"/>
      <c r="AR86" s="99">
        <f t="shared" si="19"/>
        <v>30</v>
      </c>
      <c r="AS86" s="99">
        <f t="shared" si="19"/>
        <v>0</v>
      </c>
      <c r="AT86" s="99">
        <f t="shared" si="19"/>
        <v>0</v>
      </c>
      <c r="AU86" s="99">
        <f>AR86+AS86+AT86</f>
        <v>30</v>
      </c>
      <c r="AV86" s="100">
        <f>((AU86/BC86)*BB86)/1000</f>
        <v>0.72</v>
      </c>
      <c r="AW86" s="101">
        <f>(AU86*BD86)/1000</f>
        <v>0.438</v>
      </c>
      <c r="AX86" s="102"/>
      <c r="AY86" s="102"/>
      <c r="AZ86" s="102"/>
      <c r="BA86" s="103"/>
      <c r="BB86" s="1">
        <v>24</v>
      </c>
      <c r="BC86" s="1">
        <v>1</v>
      </c>
      <c r="BD86" s="372">
        <v>14.6</v>
      </c>
      <c r="BE86" s="140"/>
    </row>
    <row r="87" spans="1:57" s="315" customFormat="1" ht="13.2" x14ac:dyDescent="0.25">
      <c r="A87" s="202"/>
      <c r="B87" s="45"/>
      <c r="C87" s="44" t="s">
        <v>25</v>
      </c>
      <c r="D87" s="33"/>
      <c r="E87" s="19"/>
      <c r="F87" s="19"/>
      <c r="G87" s="19"/>
      <c r="H87" s="37"/>
      <c r="I87" s="37"/>
      <c r="J87" s="34"/>
      <c r="K87" s="37"/>
      <c r="L87" s="40"/>
      <c r="M87" s="40"/>
      <c r="N87" s="40"/>
      <c r="O87" s="40"/>
      <c r="P87" s="21"/>
      <c r="Q87" s="21"/>
      <c r="R87" s="21"/>
      <c r="S87" s="21"/>
      <c r="T87" s="21"/>
      <c r="U87" s="21"/>
      <c r="V87" s="21"/>
      <c r="W87" s="21"/>
      <c r="X87" s="40">
        <f>SUM(X85:X86)</f>
        <v>32</v>
      </c>
      <c r="Y87" s="40"/>
      <c r="Z87" s="40"/>
      <c r="AA87" s="40">
        <f>SUM(AA85:AA86)</f>
        <v>32</v>
      </c>
      <c r="AB87" s="40"/>
      <c r="AC87" s="40"/>
      <c r="AD87" s="40"/>
      <c r="AE87" s="40"/>
      <c r="AF87" s="21"/>
      <c r="AG87" s="40"/>
      <c r="AH87" s="40"/>
      <c r="AI87" s="40"/>
      <c r="AJ87" s="40"/>
      <c r="AK87" s="40"/>
      <c r="AL87" s="40"/>
      <c r="AM87" s="40"/>
      <c r="AN87" s="314"/>
      <c r="AO87" s="314"/>
      <c r="AP87" s="314"/>
      <c r="AQ87" s="314"/>
      <c r="AR87" s="26">
        <f t="shared" si="19"/>
        <v>32</v>
      </c>
      <c r="AS87" s="26">
        <f t="shared" si="19"/>
        <v>0</v>
      </c>
      <c r="AT87" s="26">
        <f t="shared" si="19"/>
        <v>0</v>
      </c>
      <c r="AU87" s="26">
        <f>AR87+AS87+AT87</f>
        <v>32</v>
      </c>
      <c r="AV87" s="340">
        <f>SUM(AV85:AV85)</f>
        <v>4.8000000000000001E-2</v>
      </c>
      <c r="AW87" s="341">
        <f>SUM(AW85:AW86)</f>
        <v>0.4672</v>
      </c>
      <c r="AX87" s="39"/>
      <c r="AY87" s="39"/>
      <c r="AZ87" s="39"/>
      <c r="BA87" s="36"/>
      <c r="BB87" s="39"/>
      <c r="BC87" s="39"/>
      <c r="BD87" s="41"/>
      <c r="BE87" s="217"/>
    </row>
    <row r="88" spans="1:57" s="315" customFormat="1" ht="13.2" x14ac:dyDescent="0.25">
      <c r="A88" s="35"/>
      <c r="B88" s="321"/>
      <c r="C88" s="316" t="s">
        <v>127</v>
      </c>
      <c r="D88" s="35"/>
      <c r="E88" s="323"/>
      <c r="F88" s="323"/>
      <c r="G88" s="323"/>
      <c r="H88" s="324"/>
      <c r="I88" s="323"/>
      <c r="J88" s="323"/>
      <c r="K88" s="323"/>
      <c r="L88" s="323"/>
      <c r="M88" s="323"/>
      <c r="N88" s="323"/>
      <c r="O88" s="323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0"/>
      <c r="AS88" s="30"/>
      <c r="AT88" s="30"/>
      <c r="AU88" s="30"/>
      <c r="AV88" s="48"/>
      <c r="AW88" s="48"/>
      <c r="AX88" s="35"/>
      <c r="AY88" s="35"/>
      <c r="AZ88" s="30"/>
      <c r="BA88" s="30"/>
      <c r="BB88" s="314"/>
      <c r="BC88" s="30"/>
      <c r="BD88" s="49"/>
      <c r="BE88" s="324"/>
    </row>
    <row r="89" spans="1:57" s="315" customFormat="1" ht="17.25" customHeight="1" x14ac:dyDescent="0.25">
      <c r="A89" s="202">
        <v>1</v>
      </c>
      <c r="B89" s="45">
        <v>51.25</v>
      </c>
      <c r="C89" s="319" t="s">
        <v>152</v>
      </c>
      <c r="D89" s="33" t="s">
        <v>28</v>
      </c>
      <c r="E89" s="261" t="s">
        <v>162</v>
      </c>
      <c r="F89" s="261" t="s">
        <v>39</v>
      </c>
      <c r="G89" s="261" t="s">
        <v>57</v>
      </c>
      <c r="H89" s="37"/>
      <c r="I89" s="37"/>
      <c r="J89" s="34"/>
      <c r="K89" s="37"/>
      <c r="L89" s="40"/>
      <c r="M89" s="40"/>
      <c r="N89" s="40"/>
      <c r="O89" s="40"/>
      <c r="P89" s="21"/>
      <c r="Q89" s="21"/>
      <c r="R89" s="21"/>
      <c r="S89" s="21"/>
      <c r="T89" s="21"/>
      <c r="U89" s="21"/>
      <c r="V89" s="21"/>
      <c r="W89" s="21"/>
      <c r="X89" s="21">
        <v>2</v>
      </c>
      <c r="Y89" s="21"/>
      <c r="Z89" s="21"/>
      <c r="AA89" s="21">
        <f>X89+Y89+Z89</f>
        <v>2</v>
      </c>
      <c r="AB89" s="21"/>
      <c r="AC89" s="21"/>
      <c r="AD89" s="21"/>
      <c r="AE89" s="21"/>
      <c r="AF89" s="21"/>
      <c r="AG89" s="40"/>
      <c r="AH89" s="40"/>
      <c r="AI89" s="40"/>
      <c r="AJ89" s="21"/>
      <c r="AK89" s="21"/>
      <c r="AL89" s="21"/>
      <c r="AM89" s="21"/>
      <c r="AN89" s="314"/>
      <c r="AO89" s="314"/>
      <c r="AP89" s="314"/>
      <c r="AQ89" s="314"/>
      <c r="AR89" s="151">
        <f t="shared" ref="AR89:AT91" si="20">L89+P89+T89+X89+AB89+AF89+AJ89+AN89</f>
        <v>2</v>
      </c>
      <c r="AS89" s="151">
        <f t="shared" si="20"/>
        <v>0</v>
      </c>
      <c r="AT89" s="151">
        <f t="shared" si="20"/>
        <v>0</v>
      </c>
      <c r="AU89" s="151">
        <f>AR89+AS89+AT89</f>
        <v>2</v>
      </c>
      <c r="AV89" s="47">
        <f>((AU89/BC89)*BB89)/1000</f>
        <v>4.8000000000000001E-2</v>
      </c>
      <c r="AW89" s="46">
        <f>(AU89*BD89)/1000</f>
        <v>2.92E-2</v>
      </c>
      <c r="AX89" s="39"/>
      <c r="AY89" s="39"/>
      <c r="AZ89" s="39"/>
      <c r="BA89" s="36"/>
      <c r="BB89" s="202">
        <v>24</v>
      </c>
      <c r="BC89" s="202">
        <v>1</v>
      </c>
      <c r="BD89" s="43">
        <v>14.6</v>
      </c>
      <c r="BE89" s="217"/>
    </row>
    <row r="90" spans="1:57" s="315" customFormat="1" ht="17.25" customHeight="1" x14ac:dyDescent="0.25">
      <c r="A90" s="202">
        <v>2</v>
      </c>
      <c r="B90" s="45">
        <v>51.25</v>
      </c>
      <c r="C90" s="319" t="s">
        <v>152</v>
      </c>
      <c r="D90" s="33" t="s">
        <v>28</v>
      </c>
      <c r="E90" s="261" t="s">
        <v>163</v>
      </c>
      <c r="F90" s="261" t="s">
        <v>46</v>
      </c>
      <c r="G90" s="261" t="s">
        <v>57</v>
      </c>
      <c r="H90" s="37"/>
      <c r="I90" s="37"/>
      <c r="J90" s="34"/>
      <c r="K90" s="37"/>
      <c r="L90" s="40"/>
      <c r="M90" s="40"/>
      <c r="N90" s="40"/>
      <c r="O90" s="40"/>
      <c r="P90" s="21"/>
      <c r="Q90" s="21"/>
      <c r="R90" s="21"/>
      <c r="S90" s="21"/>
      <c r="T90" s="21"/>
      <c r="U90" s="21"/>
      <c r="V90" s="21"/>
      <c r="W90" s="21"/>
      <c r="X90" s="21">
        <v>30</v>
      </c>
      <c r="Y90" s="21"/>
      <c r="Z90" s="21"/>
      <c r="AA90" s="21">
        <f>X90+Y90+Z90</f>
        <v>30</v>
      </c>
      <c r="AB90" s="21"/>
      <c r="AC90" s="21"/>
      <c r="AD90" s="21"/>
      <c r="AE90" s="21"/>
      <c r="AF90" s="21"/>
      <c r="AG90" s="40"/>
      <c r="AH90" s="40"/>
      <c r="AI90" s="40"/>
      <c r="AJ90" s="21"/>
      <c r="AK90" s="21"/>
      <c r="AL90" s="21"/>
      <c r="AM90" s="21"/>
      <c r="AN90" s="314"/>
      <c r="AO90" s="314"/>
      <c r="AP90" s="314"/>
      <c r="AQ90" s="314"/>
      <c r="AR90" s="151">
        <f t="shared" si="20"/>
        <v>30</v>
      </c>
      <c r="AS90" s="151">
        <f t="shared" si="20"/>
        <v>0</v>
      </c>
      <c r="AT90" s="151">
        <f t="shared" si="20"/>
        <v>0</v>
      </c>
      <c r="AU90" s="151">
        <f>AR90+AS90+AT90</f>
        <v>30</v>
      </c>
      <c r="AV90" s="47">
        <f>((AU90/BC90)*BB90)/1000</f>
        <v>0.72</v>
      </c>
      <c r="AW90" s="46">
        <f>(AU90*BD90)/1000</f>
        <v>0.438</v>
      </c>
      <c r="AX90" s="39"/>
      <c r="AY90" s="39"/>
      <c r="AZ90" s="39"/>
      <c r="BA90" s="36"/>
      <c r="BB90" s="202">
        <v>24</v>
      </c>
      <c r="BC90" s="202">
        <v>1</v>
      </c>
      <c r="BD90" s="43">
        <v>14.6</v>
      </c>
      <c r="BE90" s="217"/>
    </row>
    <row r="91" spans="1:57" s="315" customFormat="1" ht="13.2" x14ac:dyDescent="0.25">
      <c r="A91" s="202"/>
      <c r="B91" s="45"/>
      <c r="C91" s="44" t="s">
        <v>25</v>
      </c>
      <c r="D91" s="33"/>
      <c r="E91" s="19"/>
      <c r="F91" s="19"/>
      <c r="G91" s="19"/>
      <c r="H91" s="37"/>
      <c r="I91" s="37"/>
      <c r="J91" s="34"/>
      <c r="K91" s="37"/>
      <c r="L91" s="40"/>
      <c r="M91" s="40"/>
      <c r="N91" s="40"/>
      <c r="O91" s="40"/>
      <c r="P91" s="21"/>
      <c r="Q91" s="21"/>
      <c r="R91" s="21"/>
      <c r="S91" s="21"/>
      <c r="T91" s="21"/>
      <c r="U91" s="21"/>
      <c r="V91" s="21"/>
      <c r="W91" s="21"/>
      <c r="X91" s="40">
        <f>SUM(X89:X90)</f>
        <v>32</v>
      </c>
      <c r="Y91" s="40"/>
      <c r="Z91" s="40"/>
      <c r="AA91" s="40">
        <f>SUM(AA89:AA90)</f>
        <v>32</v>
      </c>
      <c r="AB91" s="40"/>
      <c r="AC91" s="40"/>
      <c r="AD91" s="40"/>
      <c r="AE91" s="40"/>
      <c r="AF91" s="21"/>
      <c r="AG91" s="40"/>
      <c r="AH91" s="40"/>
      <c r="AI91" s="40"/>
      <c r="AJ91" s="40"/>
      <c r="AK91" s="40"/>
      <c r="AL91" s="40"/>
      <c r="AM91" s="40"/>
      <c r="AN91" s="314"/>
      <c r="AO91" s="314"/>
      <c r="AP91" s="314"/>
      <c r="AQ91" s="314"/>
      <c r="AR91" s="26">
        <f t="shared" si="20"/>
        <v>32</v>
      </c>
      <c r="AS91" s="26">
        <f t="shared" si="20"/>
        <v>0</v>
      </c>
      <c r="AT91" s="26">
        <f t="shared" si="20"/>
        <v>0</v>
      </c>
      <c r="AU91" s="26">
        <f>AR91+AS91+AT91</f>
        <v>32</v>
      </c>
      <c r="AV91" s="340">
        <f>SUM(AV89:AV90)</f>
        <v>0.76800000000000002</v>
      </c>
      <c r="AW91" s="341">
        <f>SUM(AW89:AW90)</f>
        <v>0.4672</v>
      </c>
      <c r="AX91" s="39"/>
      <c r="AY91" s="39"/>
      <c r="AZ91" s="39"/>
      <c r="BA91" s="36"/>
      <c r="BB91" s="39"/>
      <c r="BC91" s="39"/>
      <c r="BD91" s="41"/>
      <c r="BE91" s="217"/>
    </row>
    <row r="92" spans="1:57" s="342" customFormat="1" ht="15.6" x14ac:dyDescent="0.3">
      <c r="A92" s="345"/>
      <c r="B92" s="346"/>
      <c r="C92" s="343"/>
      <c r="D92" s="344"/>
      <c r="E92" s="344"/>
      <c r="F92" s="344"/>
      <c r="G92" s="347"/>
      <c r="H92" s="347"/>
      <c r="I92" s="347"/>
      <c r="J92" s="62"/>
      <c r="K92" s="62"/>
      <c r="L92" s="51"/>
      <c r="M92" s="51"/>
      <c r="N92" s="62"/>
      <c r="O92" s="62"/>
      <c r="P92" s="61"/>
      <c r="Q92" s="61"/>
      <c r="R92" s="51"/>
      <c r="S92" s="51"/>
      <c r="T92" s="51"/>
      <c r="U92" s="51"/>
      <c r="V92" s="61"/>
      <c r="W92" s="61"/>
      <c r="X92" s="61"/>
      <c r="Y92" s="51"/>
      <c r="AY92" s="345"/>
      <c r="AZ92" s="346"/>
      <c r="BA92" s="343"/>
    </row>
    <row r="93" spans="1:57" s="350" customFormat="1" ht="15.75" customHeight="1" x14ac:dyDescent="0.25">
      <c r="A93" s="348"/>
      <c r="B93" s="349"/>
      <c r="D93" s="349"/>
      <c r="E93" s="349"/>
      <c r="F93" s="349"/>
      <c r="G93" s="349"/>
      <c r="H93" s="351"/>
      <c r="I93" s="351"/>
      <c r="J93" s="351"/>
      <c r="K93" s="352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351"/>
      <c r="W93" s="351"/>
      <c r="X93" s="351"/>
      <c r="Y93" s="351"/>
      <c r="Z93" s="351"/>
      <c r="AA93" s="351"/>
      <c r="AB93" s="351"/>
      <c r="AC93" s="351"/>
      <c r="AD93" s="351"/>
      <c r="AE93" s="351"/>
      <c r="AF93" s="351"/>
      <c r="AG93" s="351"/>
      <c r="AH93" s="351"/>
      <c r="AI93" s="351"/>
      <c r="AJ93" s="351"/>
      <c r="AK93" s="351"/>
      <c r="AL93" s="351"/>
      <c r="AM93" s="351"/>
      <c r="AN93" s="351"/>
      <c r="AO93" s="351"/>
      <c r="AP93" s="351"/>
      <c r="AQ93" s="351"/>
      <c r="AR93" s="351"/>
      <c r="AS93" s="351"/>
      <c r="AT93" s="351"/>
      <c r="AU93" s="351"/>
      <c r="AV93" s="353"/>
      <c r="AW93" s="353"/>
      <c r="AX93" s="349"/>
      <c r="AY93" s="349"/>
      <c r="AZ93" s="349"/>
      <c r="BA93" s="351"/>
      <c r="BB93" s="354"/>
      <c r="BC93" s="351"/>
      <c r="BD93" s="355"/>
      <c r="BE93" s="356"/>
    </row>
    <row r="94" spans="1:57" s="350" customFormat="1" ht="15.75" customHeight="1" x14ac:dyDescent="0.25">
      <c r="A94" s="348"/>
      <c r="B94" s="349"/>
      <c r="D94" s="349"/>
      <c r="E94" s="349"/>
      <c r="F94" s="349"/>
      <c r="G94" s="349"/>
      <c r="H94" s="351"/>
      <c r="I94" s="351"/>
      <c r="J94" s="351"/>
      <c r="K94" s="352"/>
      <c r="L94" s="351"/>
      <c r="M94" s="351"/>
      <c r="N94" s="351"/>
      <c r="O94" s="351"/>
      <c r="P94" s="351"/>
      <c r="Q94" s="351"/>
      <c r="R94" s="351"/>
      <c r="S94" s="351"/>
      <c r="T94" s="351"/>
      <c r="U94" s="351"/>
      <c r="V94" s="351"/>
      <c r="W94" s="351"/>
      <c r="X94" s="351"/>
      <c r="Y94" s="351"/>
      <c r="Z94" s="351"/>
      <c r="AA94" s="351"/>
      <c r="AB94" s="351"/>
      <c r="AC94" s="351"/>
      <c r="AD94" s="351"/>
      <c r="AE94" s="351"/>
      <c r="AF94" s="351"/>
      <c r="AG94" s="351"/>
      <c r="AH94" s="351"/>
      <c r="AI94" s="351"/>
      <c r="AJ94" s="351"/>
      <c r="AK94" s="351"/>
      <c r="AL94" s="351"/>
      <c r="AM94" s="351"/>
      <c r="AN94" s="351"/>
      <c r="AO94" s="351"/>
      <c r="AP94" s="351"/>
      <c r="AQ94" s="351"/>
      <c r="AR94" s="351"/>
      <c r="AS94" s="351"/>
      <c r="AT94" s="351"/>
      <c r="AU94" s="351"/>
      <c r="AV94" s="353"/>
      <c r="AW94" s="353"/>
      <c r="AX94" s="349"/>
      <c r="AY94" s="349"/>
      <c r="AZ94" s="349"/>
      <c r="BA94" s="351"/>
      <c r="BB94" s="354"/>
      <c r="BC94" s="351"/>
      <c r="BD94" s="355"/>
      <c r="BE94" s="356"/>
    </row>
    <row r="95" spans="1:57" s="350" customFormat="1" ht="15.75" customHeight="1" x14ac:dyDescent="0.25">
      <c r="A95" s="348"/>
      <c r="B95" s="349"/>
      <c r="D95" s="349"/>
      <c r="E95" s="349"/>
      <c r="F95" s="349"/>
      <c r="G95" s="349"/>
      <c r="H95" s="351"/>
      <c r="I95" s="351"/>
      <c r="J95" s="351"/>
      <c r="K95" s="352"/>
      <c r="L95" s="351"/>
      <c r="M95" s="351"/>
      <c r="N95" s="351"/>
      <c r="O95" s="351"/>
      <c r="P95" s="351"/>
      <c r="Q95" s="351"/>
      <c r="R95" s="351"/>
      <c r="S95" s="351"/>
      <c r="T95" s="351"/>
      <c r="U95" s="351"/>
      <c r="V95" s="351"/>
      <c r="W95" s="351"/>
      <c r="X95" s="351"/>
      <c r="Y95" s="351"/>
      <c r="Z95" s="351"/>
      <c r="AA95" s="351"/>
      <c r="AB95" s="351"/>
      <c r="AC95" s="351"/>
      <c r="AD95" s="351"/>
      <c r="AE95" s="351"/>
      <c r="AF95" s="351"/>
      <c r="AG95" s="351"/>
      <c r="AH95" s="351"/>
      <c r="AI95" s="351"/>
      <c r="AJ95" s="351"/>
      <c r="AK95" s="351"/>
      <c r="AL95" s="351"/>
      <c r="AM95" s="351"/>
      <c r="AN95" s="351"/>
      <c r="AO95" s="351"/>
      <c r="AP95" s="351"/>
      <c r="AQ95" s="351"/>
      <c r="AR95" s="351"/>
      <c r="AS95" s="351"/>
      <c r="AT95" s="351"/>
      <c r="AU95" s="351"/>
      <c r="AV95" s="353"/>
      <c r="AW95" s="353"/>
      <c r="AX95" s="349"/>
      <c r="AY95" s="349"/>
      <c r="AZ95" s="349"/>
      <c r="BA95" s="351"/>
      <c r="BB95" s="354"/>
      <c r="BC95" s="351"/>
      <c r="BD95" s="355"/>
      <c r="BE95" s="356"/>
    </row>
    <row r="96" spans="1:57" s="350" customFormat="1" ht="15.75" customHeight="1" x14ac:dyDescent="0.25">
      <c r="A96" s="348"/>
      <c r="B96" s="349"/>
      <c r="D96" s="349"/>
      <c r="E96" s="349"/>
      <c r="F96" s="349"/>
      <c r="G96" s="349"/>
      <c r="H96" s="351"/>
      <c r="I96" s="351"/>
      <c r="J96" s="351"/>
      <c r="K96" s="352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51"/>
      <c r="Z96" s="351"/>
      <c r="AA96" s="351"/>
      <c r="AB96" s="351"/>
      <c r="AC96" s="351"/>
      <c r="AD96" s="351"/>
      <c r="AE96" s="351"/>
      <c r="AF96" s="351"/>
      <c r="AG96" s="351"/>
      <c r="AH96" s="351"/>
      <c r="AI96" s="351"/>
      <c r="AJ96" s="351"/>
      <c r="AK96" s="351"/>
      <c r="AL96" s="351"/>
      <c r="AM96" s="351"/>
      <c r="AN96" s="351"/>
      <c r="AO96" s="351"/>
      <c r="AP96" s="351"/>
      <c r="AQ96" s="351"/>
      <c r="AR96" s="351"/>
      <c r="AS96" s="351"/>
      <c r="AT96" s="351"/>
      <c r="AU96" s="351"/>
      <c r="AV96" s="353"/>
      <c r="AW96" s="353"/>
      <c r="AX96" s="349"/>
      <c r="AY96" s="349"/>
      <c r="AZ96" s="349"/>
      <c r="BA96" s="351"/>
      <c r="BB96" s="354"/>
      <c r="BC96" s="351"/>
      <c r="BD96" s="355"/>
      <c r="BE96" s="356"/>
    </row>
    <row r="97" spans="1:57" s="350" customFormat="1" ht="15.75" customHeight="1" x14ac:dyDescent="0.25">
      <c r="A97" s="348"/>
      <c r="B97" s="349"/>
      <c r="D97" s="349"/>
      <c r="E97" s="349"/>
      <c r="F97" s="349"/>
      <c r="G97" s="349"/>
      <c r="H97" s="351"/>
      <c r="I97" s="351"/>
      <c r="J97" s="351"/>
      <c r="K97" s="352"/>
      <c r="L97" s="351"/>
      <c r="M97" s="351"/>
      <c r="N97" s="351"/>
      <c r="O97" s="351"/>
      <c r="P97" s="351"/>
      <c r="Q97" s="351"/>
      <c r="R97" s="351"/>
      <c r="S97" s="351"/>
      <c r="T97" s="351"/>
      <c r="U97" s="351"/>
      <c r="V97" s="351"/>
      <c r="W97" s="351"/>
      <c r="X97" s="351"/>
      <c r="Y97" s="351"/>
      <c r="Z97" s="351"/>
      <c r="AA97" s="351"/>
      <c r="AB97" s="351"/>
      <c r="AC97" s="351"/>
      <c r="AD97" s="351"/>
      <c r="AE97" s="351"/>
      <c r="AF97" s="351"/>
      <c r="AG97" s="351"/>
      <c r="AH97" s="351"/>
      <c r="AI97" s="351"/>
      <c r="AJ97" s="351"/>
      <c r="AK97" s="351"/>
      <c r="AL97" s="351"/>
      <c r="AM97" s="351"/>
      <c r="AN97" s="351"/>
      <c r="AO97" s="351"/>
      <c r="AP97" s="351"/>
      <c r="AQ97" s="351"/>
      <c r="AR97" s="351"/>
      <c r="AS97" s="351"/>
      <c r="AT97" s="351"/>
      <c r="AU97" s="351"/>
      <c r="AV97" s="353"/>
      <c r="AW97" s="353"/>
      <c r="AX97" s="349"/>
      <c r="AY97" s="349"/>
      <c r="AZ97" s="349"/>
      <c r="BA97" s="351"/>
      <c r="BB97" s="354"/>
      <c r="BC97" s="351"/>
      <c r="BD97" s="355"/>
      <c r="BE97" s="356"/>
    </row>
    <row r="98" spans="1:57" s="350" customFormat="1" ht="15.75" customHeight="1" x14ac:dyDescent="0.25">
      <c r="A98" s="348"/>
      <c r="B98" s="349"/>
      <c r="D98" s="349"/>
      <c r="E98" s="349"/>
      <c r="F98" s="349"/>
      <c r="G98" s="349"/>
      <c r="H98" s="351"/>
      <c r="I98" s="351"/>
      <c r="J98" s="351"/>
      <c r="K98" s="352"/>
      <c r="L98" s="351"/>
      <c r="M98" s="351"/>
      <c r="N98" s="351"/>
      <c r="O98" s="351"/>
      <c r="P98" s="351"/>
      <c r="Q98" s="351"/>
      <c r="R98" s="351"/>
      <c r="S98" s="351"/>
      <c r="T98" s="351"/>
      <c r="U98" s="351"/>
      <c r="V98" s="351"/>
      <c r="W98" s="351"/>
      <c r="X98" s="351"/>
      <c r="Y98" s="351"/>
      <c r="Z98" s="351"/>
      <c r="AA98" s="351"/>
      <c r="AB98" s="351"/>
      <c r="AC98" s="351"/>
      <c r="AD98" s="351"/>
      <c r="AE98" s="351"/>
      <c r="AF98" s="351"/>
      <c r="AG98" s="351"/>
      <c r="AH98" s="351"/>
      <c r="AI98" s="351"/>
      <c r="AJ98" s="351"/>
      <c r="AK98" s="351"/>
      <c r="AL98" s="351"/>
      <c r="AM98" s="351"/>
      <c r="AN98" s="351"/>
      <c r="AO98" s="351"/>
      <c r="AP98" s="351"/>
      <c r="AQ98" s="351"/>
      <c r="AR98" s="351"/>
      <c r="AS98" s="351"/>
      <c r="AT98" s="351"/>
      <c r="AU98" s="351"/>
      <c r="AV98" s="353"/>
      <c r="AW98" s="353"/>
      <c r="AX98" s="349"/>
      <c r="AY98" s="349"/>
      <c r="AZ98" s="349"/>
      <c r="BA98" s="351"/>
      <c r="BB98" s="354"/>
      <c r="BC98" s="351"/>
      <c r="BD98" s="355"/>
      <c r="BE98" s="356"/>
    </row>
    <row r="99" spans="1:57" s="350" customFormat="1" ht="15.75" customHeight="1" x14ac:dyDescent="0.25">
      <c r="A99" s="348"/>
      <c r="B99" s="349"/>
      <c r="D99" s="349"/>
      <c r="E99" s="349"/>
      <c r="F99" s="349"/>
      <c r="G99" s="349"/>
      <c r="H99" s="351"/>
      <c r="I99" s="351"/>
      <c r="J99" s="351"/>
      <c r="K99" s="352"/>
      <c r="L99" s="351"/>
      <c r="M99" s="351"/>
      <c r="N99" s="351"/>
      <c r="O99" s="351"/>
      <c r="P99" s="351"/>
      <c r="Q99" s="351"/>
      <c r="R99" s="351"/>
      <c r="S99" s="351"/>
      <c r="T99" s="351"/>
      <c r="U99" s="351"/>
      <c r="V99" s="351"/>
      <c r="W99" s="351"/>
      <c r="X99" s="351"/>
      <c r="Y99" s="351"/>
      <c r="Z99" s="351"/>
      <c r="AA99" s="351"/>
      <c r="AB99" s="351"/>
      <c r="AC99" s="351"/>
      <c r="AD99" s="351"/>
      <c r="AE99" s="351"/>
      <c r="AF99" s="351"/>
      <c r="AG99" s="351"/>
      <c r="AH99" s="351"/>
      <c r="AI99" s="351"/>
      <c r="AJ99" s="351"/>
      <c r="AK99" s="351"/>
      <c r="AL99" s="351"/>
      <c r="AM99" s="351"/>
      <c r="AN99" s="351"/>
      <c r="AO99" s="351"/>
      <c r="AP99" s="351"/>
      <c r="AQ99" s="351"/>
      <c r="AR99" s="351"/>
      <c r="AS99" s="351"/>
      <c r="AT99" s="351"/>
      <c r="AU99" s="351"/>
      <c r="AV99" s="353"/>
      <c r="AW99" s="353"/>
      <c r="AX99" s="349"/>
      <c r="AY99" s="349"/>
      <c r="AZ99" s="349"/>
      <c r="BA99" s="351"/>
      <c r="BB99" s="354"/>
      <c r="BC99" s="351"/>
      <c r="BD99" s="355"/>
      <c r="BE99" s="356"/>
    </row>
    <row r="100" spans="1:57" s="350" customFormat="1" ht="15.75" customHeight="1" x14ac:dyDescent="0.25">
      <c r="A100" s="348"/>
      <c r="B100" s="349"/>
      <c r="D100" s="349"/>
      <c r="E100" s="349"/>
      <c r="F100" s="349"/>
      <c r="G100" s="349"/>
      <c r="H100" s="351"/>
      <c r="I100" s="351"/>
      <c r="J100" s="351"/>
      <c r="K100" s="352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1"/>
      <c r="X100" s="351"/>
      <c r="Y100" s="351"/>
      <c r="Z100" s="351"/>
      <c r="AA100" s="351"/>
      <c r="AB100" s="351"/>
      <c r="AC100" s="351"/>
      <c r="AD100" s="351"/>
      <c r="AE100" s="351"/>
      <c r="AF100" s="351"/>
      <c r="AG100" s="351"/>
      <c r="AH100" s="351"/>
      <c r="AI100" s="351"/>
      <c r="AJ100" s="351"/>
      <c r="AK100" s="351"/>
      <c r="AL100" s="351"/>
      <c r="AM100" s="351"/>
      <c r="AN100" s="351"/>
      <c r="AO100" s="351"/>
      <c r="AP100" s="351"/>
      <c r="AQ100" s="351"/>
      <c r="AR100" s="351"/>
      <c r="AS100" s="351"/>
      <c r="AT100" s="351"/>
      <c r="AU100" s="351"/>
      <c r="AV100" s="353"/>
      <c r="AW100" s="353"/>
      <c r="AX100" s="349"/>
      <c r="AY100" s="349"/>
      <c r="AZ100" s="349"/>
      <c r="BA100" s="351"/>
      <c r="BB100" s="354"/>
      <c r="BC100" s="351"/>
      <c r="BD100" s="355"/>
      <c r="BE100" s="356"/>
    </row>
    <row r="101" spans="1:57" s="350" customFormat="1" ht="15.75" customHeight="1" x14ac:dyDescent="0.25">
      <c r="A101" s="348"/>
      <c r="B101" s="349"/>
      <c r="D101" s="349"/>
      <c r="E101" s="349"/>
      <c r="F101" s="349"/>
      <c r="G101" s="349"/>
      <c r="H101" s="351"/>
      <c r="I101" s="351"/>
      <c r="J101" s="351"/>
      <c r="K101" s="352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1"/>
      <c r="X101" s="351"/>
      <c r="Y101" s="351"/>
      <c r="Z101" s="351"/>
      <c r="AA101" s="351"/>
      <c r="AB101" s="351"/>
      <c r="AC101" s="351"/>
      <c r="AD101" s="351"/>
      <c r="AE101" s="351"/>
      <c r="AF101" s="351"/>
      <c r="AG101" s="351"/>
      <c r="AH101" s="351"/>
      <c r="AI101" s="351"/>
      <c r="AJ101" s="351"/>
      <c r="AK101" s="351"/>
      <c r="AL101" s="351"/>
      <c r="AM101" s="351"/>
      <c r="AN101" s="351"/>
      <c r="AO101" s="351"/>
      <c r="AP101" s="351"/>
      <c r="AQ101" s="351"/>
      <c r="AR101" s="351"/>
      <c r="AS101" s="351"/>
      <c r="AT101" s="351"/>
      <c r="AU101" s="351"/>
      <c r="AV101" s="353"/>
      <c r="AW101" s="353"/>
      <c r="AX101" s="349"/>
      <c r="AY101" s="349"/>
      <c r="AZ101" s="349"/>
      <c r="BA101" s="351"/>
      <c r="BB101" s="354"/>
      <c r="BC101" s="351"/>
      <c r="BD101" s="355"/>
      <c r="BE101" s="356"/>
    </row>
    <row r="102" spans="1:57" s="350" customFormat="1" ht="15.75" customHeight="1" x14ac:dyDescent="0.25">
      <c r="A102" s="348"/>
      <c r="B102" s="349"/>
      <c r="D102" s="349"/>
      <c r="E102" s="349"/>
      <c r="F102" s="349"/>
      <c r="G102" s="349"/>
      <c r="H102" s="351"/>
      <c r="I102" s="351"/>
      <c r="J102" s="351"/>
      <c r="K102" s="352"/>
      <c r="L102" s="351"/>
      <c r="M102" s="351"/>
      <c r="N102" s="351"/>
      <c r="O102" s="351"/>
      <c r="P102" s="351"/>
      <c r="Q102" s="351"/>
      <c r="R102" s="351"/>
      <c r="S102" s="351"/>
      <c r="T102" s="351"/>
      <c r="U102" s="351"/>
      <c r="V102" s="351"/>
      <c r="W102" s="351"/>
      <c r="X102" s="351"/>
      <c r="Y102" s="351"/>
      <c r="Z102" s="351"/>
      <c r="AA102" s="351"/>
      <c r="AB102" s="351"/>
      <c r="AC102" s="351"/>
      <c r="AD102" s="351"/>
      <c r="AE102" s="351"/>
      <c r="AF102" s="351"/>
      <c r="AG102" s="351"/>
      <c r="AH102" s="351"/>
      <c r="AI102" s="351"/>
      <c r="AJ102" s="351"/>
      <c r="AK102" s="351"/>
      <c r="AL102" s="351"/>
      <c r="AM102" s="351"/>
      <c r="AN102" s="351"/>
      <c r="AO102" s="351"/>
      <c r="AP102" s="351"/>
      <c r="AQ102" s="351"/>
      <c r="AR102" s="351"/>
      <c r="AS102" s="351"/>
      <c r="AT102" s="351"/>
      <c r="AU102" s="351"/>
      <c r="AV102" s="353"/>
      <c r="AW102" s="353"/>
      <c r="AX102" s="349"/>
      <c r="AY102" s="349"/>
      <c r="AZ102" s="349"/>
      <c r="BA102" s="351"/>
      <c r="BB102" s="354"/>
      <c r="BC102" s="351"/>
      <c r="BD102" s="355"/>
      <c r="BE102" s="356"/>
    </row>
    <row r="103" spans="1:57" s="350" customFormat="1" ht="15.75" customHeight="1" x14ac:dyDescent="0.25">
      <c r="A103" s="348"/>
      <c r="B103" s="349"/>
      <c r="D103" s="349"/>
      <c r="E103" s="349"/>
      <c r="F103" s="349"/>
      <c r="G103" s="349"/>
      <c r="H103" s="351"/>
      <c r="I103" s="351"/>
      <c r="J103" s="351"/>
      <c r="K103" s="352"/>
      <c r="L103" s="351"/>
      <c r="M103" s="351"/>
      <c r="N103" s="351"/>
      <c r="O103" s="351"/>
      <c r="P103" s="351"/>
      <c r="Q103" s="351"/>
      <c r="R103" s="351"/>
      <c r="S103" s="351"/>
      <c r="T103" s="351"/>
      <c r="U103" s="351"/>
      <c r="V103" s="351"/>
      <c r="W103" s="351"/>
      <c r="X103" s="351"/>
      <c r="Y103" s="351"/>
      <c r="Z103" s="351"/>
      <c r="AA103" s="351"/>
      <c r="AB103" s="351"/>
      <c r="AC103" s="351"/>
      <c r="AD103" s="351"/>
      <c r="AE103" s="351"/>
      <c r="AF103" s="351"/>
      <c r="AG103" s="351"/>
      <c r="AH103" s="351"/>
      <c r="AI103" s="351"/>
      <c r="AJ103" s="351"/>
      <c r="AK103" s="351"/>
      <c r="AL103" s="351"/>
      <c r="AM103" s="351"/>
      <c r="AN103" s="351"/>
      <c r="AO103" s="351"/>
      <c r="AP103" s="351"/>
      <c r="AQ103" s="351"/>
      <c r="AR103" s="351"/>
      <c r="AS103" s="351"/>
      <c r="AT103" s="351"/>
      <c r="AU103" s="351"/>
      <c r="AV103" s="353"/>
      <c r="AW103" s="353"/>
      <c r="AX103" s="349"/>
      <c r="AY103" s="349"/>
      <c r="AZ103" s="349"/>
      <c r="BA103" s="351"/>
      <c r="BB103" s="354"/>
      <c r="BC103" s="351"/>
      <c r="BD103" s="355"/>
      <c r="BE103" s="356"/>
    </row>
    <row r="104" spans="1:57" s="350" customFormat="1" ht="15.75" customHeight="1" x14ac:dyDescent="0.25">
      <c r="A104" s="348"/>
      <c r="B104" s="349"/>
      <c r="D104" s="349"/>
      <c r="E104" s="349"/>
      <c r="F104" s="349"/>
      <c r="G104" s="349"/>
      <c r="H104" s="351"/>
      <c r="I104" s="351"/>
      <c r="J104" s="351"/>
      <c r="K104" s="352"/>
      <c r="L104" s="351"/>
      <c r="M104" s="351"/>
      <c r="N104" s="351"/>
      <c r="O104" s="351"/>
      <c r="P104" s="351"/>
      <c r="Q104" s="351"/>
      <c r="R104" s="351"/>
      <c r="S104" s="351"/>
      <c r="T104" s="351"/>
      <c r="U104" s="351"/>
      <c r="V104" s="351"/>
      <c r="W104" s="351"/>
      <c r="X104" s="351"/>
      <c r="Y104" s="351"/>
      <c r="Z104" s="351"/>
      <c r="AA104" s="351"/>
      <c r="AB104" s="351"/>
      <c r="AC104" s="351"/>
      <c r="AD104" s="351"/>
      <c r="AE104" s="351"/>
      <c r="AF104" s="351"/>
      <c r="AG104" s="351"/>
      <c r="AH104" s="351"/>
      <c r="AI104" s="351"/>
      <c r="AJ104" s="351"/>
      <c r="AK104" s="351"/>
      <c r="AL104" s="351"/>
      <c r="AM104" s="351"/>
      <c r="AN104" s="351"/>
      <c r="AO104" s="351"/>
      <c r="AP104" s="351"/>
      <c r="AQ104" s="351"/>
      <c r="AR104" s="351"/>
      <c r="AS104" s="351"/>
      <c r="AT104" s="351"/>
      <c r="AU104" s="351"/>
      <c r="AV104" s="353"/>
      <c r="AW104" s="353"/>
      <c r="AX104" s="349"/>
      <c r="AY104" s="349"/>
      <c r="AZ104" s="349"/>
      <c r="BA104" s="351"/>
      <c r="BB104" s="354"/>
      <c r="BC104" s="351"/>
      <c r="BD104" s="355"/>
      <c r="BE104" s="356"/>
    </row>
    <row r="105" spans="1:57" s="350" customFormat="1" ht="15.75" customHeight="1" x14ac:dyDescent="0.25">
      <c r="A105" s="348"/>
      <c r="B105" s="349"/>
      <c r="D105" s="349"/>
      <c r="E105" s="349"/>
      <c r="F105" s="349"/>
      <c r="G105" s="349"/>
      <c r="H105" s="351"/>
      <c r="I105" s="351"/>
      <c r="J105" s="351"/>
      <c r="K105" s="352"/>
      <c r="L105" s="351"/>
      <c r="M105" s="351"/>
      <c r="N105" s="351"/>
      <c r="O105" s="351"/>
      <c r="P105" s="351"/>
      <c r="Q105" s="351"/>
      <c r="R105" s="351"/>
      <c r="S105" s="351"/>
      <c r="T105" s="351"/>
      <c r="U105" s="351"/>
      <c r="V105" s="351"/>
      <c r="W105" s="351"/>
      <c r="X105" s="351"/>
      <c r="Y105" s="351"/>
      <c r="Z105" s="351"/>
      <c r="AA105" s="351"/>
      <c r="AB105" s="351"/>
      <c r="AC105" s="351"/>
      <c r="AD105" s="351"/>
      <c r="AE105" s="351"/>
      <c r="AF105" s="351"/>
      <c r="AG105" s="351"/>
      <c r="AH105" s="351"/>
      <c r="AI105" s="351"/>
      <c r="AJ105" s="351"/>
      <c r="AK105" s="351"/>
      <c r="AL105" s="351"/>
      <c r="AM105" s="351"/>
      <c r="AN105" s="351"/>
      <c r="AO105" s="351"/>
      <c r="AP105" s="351"/>
      <c r="AQ105" s="351"/>
      <c r="AR105" s="351"/>
      <c r="AS105" s="351"/>
      <c r="AT105" s="351"/>
      <c r="AU105" s="351"/>
      <c r="AV105" s="353"/>
      <c r="AW105" s="353"/>
      <c r="AX105" s="349"/>
      <c r="AY105" s="349"/>
      <c r="AZ105" s="349"/>
      <c r="BA105" s="351"/>
      <c r="BB105" s="354"/>
      <c r="BC105" s="351"/>
      <c r="BD105" s="355"/>
      <c r="BE105" s="356"/>
    </row>
    <row r="106" spans="1:57" s="350" customFormat="1" ht="15.75" customHeight="1" x14ac:dyDescent="0.25">
      <c r="A106" s="348"/>
      <c r="B106" s="349"/>
      <c r="D106" s="349"/>
      <c r="E106" s="349"/>
      <c r="F106" s="349"/>
      <c r="G106" s="349"/>
      <c r="H106" s="351"/>
      <c r="I106" s="351"/>
      <c r="J106" s="351"/>
      <c r="K106" s="352"/>
      <c r="L106" s="351"/>
      <c r="M106" s="351"/>
      <c r="N106" s="351"/>
      <c r="O106" s="351"/>
      <c r="P106" s="351"/>
      <c r="Q106" s="351"/>
      <c r="R106" s="351"/>
      <c r="S106" s="351"/>
      <c r="T106" s="351"/>
      <c r="U106" s="351"/>
      <c r="V106" s="351"/>
      <c r="W106" s="351"/>
      <c r="X106" s="351"/>
      <c r="Y106" s="351"/>
      <c r="Z106" s="351"/>
      <c r="AA106" s="351"/>
      <c r="AB106" s="351"/>
      <c r="AC106" s="351"/>
      <c r="AD106" s="351"/>
      <c r="AE106" s="351"/>
      <c r="AF106" s="351"/>
      <c r="AG106" s="351"/>
      <c r="AH106" s="351"/>
      <c r="AI106" s="351"/>
      <c r="AJ106" s="351"/>
      <c r="AK106" s="351"/>
      <c r="AL106" s="351"/>
      <c r="AM106" s="351"/>
      <c r="AN106" s="351"/>
      <c r="AO106" s="351"/>
      <c r="AP106" s="351"/>
      <c r="AQ106" s="351"/>
      <c r="AR106" s="351"/>
      <c r="AS106" s="351"/>
      <c r="AT106" s="351"/>
      <c r="AU106" s="351"/>
      <c r="AV106" s="353"/>
      <c r="AW106" s="353"/>
      <c r="AX106" s="349"/>
      <c r="AY106" s="349"/>
      <c r="AZ106" s="349"/>
      <c r="BA106" s="351"/>
      <c r="BB106" s="354"/>
      <c r="BC106" s="351"/>
      <c r="BD106" s="355"/>
      <c r="BE106" s="356"/>
    </row>
    <row r="107" spans="1:57" s="350" customFormat="1" ht="15.75" customHeight="1" x14ac:dyDescent="0.25">
      <c r="A107" s="348"/>
      <c r="B107" s="349"/>
      <c r="D107" s="349"/>
      <c r="E107" s="349"/>
      <c r="F107" s="349"/>
      <c r="G107" s="349"/>
      <c r="H107" s="351"/>
      <c r="I107" s="351"/>
      <c r="J107" s="351"/>
      <c r="K107" s="352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351"/>
      <c r="Z107" s="351"/>
      <c r="AA107" s="351"/>
      <c r="AB107" s="351"/>
      <c r="AC107" s="351"/>
      <c r="AD107" s="351"/>
      <c r="AE107" s="351"/>
      <c r="AF107" s="351"/>
      <c r="AG107" s="351"/>
      <c r="AH107" s="351"/>
      <c r="AI107" s="351"/>
      <c r="AJ107" s="351"/>
      <c r="AK107" s="351"/>
      <c r="AL107" s="351"/>
      <c r="AM107" s="351"/>
      <c r="AN107" s="351"/>
      <c r="AO107" s="351"/>
      <c r="AP107" s="351"/>
      <c r="AQ107" s="351"/>
      <c r="AR107" s="351"/>
      <c r="AS107" s="351"/>
      <c r="AT107" s="351"/>
      <c r="AU107" s="351"/>
      <c r="AV107" s="353"/>
      <c r="AW107" s="353"/>
      <c r="AX107" s="349"/>
      <c r="AY107" s="349"/>
      <c r="AZ107" s="349"/>
      <c r="BA107" s="351"/>
      <c r="BB107" s="354"/>
      <c r="BC107" s="351"/>
      <c r="BD107" s="355"/>
      <c r="BE107" s="356"/>
    </row>
    <row r="108" spans="1:57" s="350" customFormat="1" ht="15.75" customHeight="1" x14ac:dyDescent="0.25">
      <c r="A108" s="348"/>
      <c r="B108" s="349"/>
      <c r="D108" s="349"/>
      <c r="E108" s="349"/>
      <c r="F108" s="349"/>
      <c r="G108" s="349"/>
      <c r="H108" s="351"/>
      <c r="I108" s="351"/>
      <c r="J108" s="351"/>
      <c r="K108" s="352"/>
      <c r="L108" s="351"/>
      <c r="M108" s="351"/>
      <c r="N108" s="351"/>
      <c r="O108" s="351"/>
      <c r="P108" s="351"/>
      <c r="Q108" s="351"/>
      <c r="R108" s="351"/>
      <c r="S108" s="351"/>
      <c r="T108" s="351"/>
      <c r="U108" s="351"/>
      <c r="V108" s="351"/>
      <c r="W108" s="351"/>
      <c r="X108" s="351"/>
      <c r="Y108" s="351"/>
      <c r="Z108" s="351"/>
      <c r="AA108" s="351"/>
      <c r="AB108" s="351"/>
      <c r="AC108" s="351"/>
      <c r="AD108" s="351"/>
      <c r="AE108" s="351"/>
      <c r="AF108" s="351"/>
      <c r="AG108" s="351"/>
      <c r="AH108" s="351"/>
      <c r="AI108" s="351"/>
      <c r="AJ108" s="351"/>
      <c r="AK108" s="351"/>
      <c r="AL108" s="351"/>
      <c r="AM108" s="351"/>
      <c r="AN108" s="351"/>
      <c r="AO108" s="351"/>
      <c r="AP108" s="351"/>
      <c r="AQ108" s="351"/>
      <c r="AR108" s="351"/>
      <c r="AS108" s="351"/>
      <c r="AT108" s="351"/>
      <c r="AU108" s="351"/>
      <c r="AV108" s="353"/>
      <c r="AW108" s="353"/>
      <c r="AX108" s="349"/>
      <c r="AY108" s="349"/>
      <c r="AZ108" s="349"/>
      <c r="BA108" s="351"/>
      <c r="BB108" s="354"/>
      <c r="BC108" s="351"/>
      <c r="BD108" s="355"/>
      <c r="BE108" s="356"/>
    </row>
    <row r="109" spans="1:57" s="350" customFormat="1" ht="15.75" customHeight="1" x14ac:dyDescent="0.25">
      <c r="A109" s="348"/>
      <c r="B109" s="349"/>
      <c r="D109" s="349"/>
      <c r="E109" s="349"/>
      <c r="F109" s="349"/>
      <c r="G109" s="349"/>
      <c r="H109" s="351"/>
      <c r="I109" s="351"/>
      <c r="J109" s="351"/>
      <c r="K109" s="352"/>
      <c r="L109" s="351"/>
      <c r="M109" s="351"/>
      <c r="N109" s="351"/>
      <c r="O109" s="351"/>
      <c r="P109" s="351"/>
      <c r="Q109" s="351"/>
      <c r="R109" s="351"/>
      <c r="S109" s="351"/>
      <c r="T109" s="351"/>
      <c r="U109" s="351"/>
      <c r="V109" s="351"/>
      <c r="W109" s="351"/>
      <c r="X109" s="351"/>
      <c r="Y109" s="351"/>
      <c r="Z109" s="351"/>
      <c r="AA109" s="351"/>
      <c r="AB109" s="351"/>
      <c r="AC109" s="351"/>
      <c r="AD109" s="351"/>
      <c r="AE109" s="351"/>
      <c r="AF109" s="351"/>
      <c r="AG109" s="351"/>
      <c r="AH109" s="351"/>
      <c r="AI109" s="351"/>
      <c r="AJ109" s="351"/>
      <c r="AK109" s="351"/>
      <c r="AL109" s="351"/>
      <c r="AM109" s="351"/>
      <c r="AN109" s="351"/>
      <c r="AO109" s="351"/>
      <c r="AP109" s="351"/>
      <c r="AQ109" s="351"/>
      <c r="AR109" s="351"/>
      <c r="AS109" s="351"/>
      <c r="AT109" s="351"/>
      <c r="AU109" s="351"/>
      <c r="AV109" s="353"/>
      <c r="AW109" s="353"/>
      <c r="AX109" s="349"/>
      <c r="AY109" s="349"/>
      <c r="AZ109" s="349"/>
      <c r="BA109" s="351"/>
      <c r="BB109" s="354"/>
      <c r="BC109" s="351"/>
      <c r="BD109" s="355"/>
      <c r="BE109" s="356"/>
    </row>
    <row r="110" spans="1:57" s="350" customFormat="1" ht="15.75" customHeight="1" x14ac:dyDescent="0.25">
      <c r="A110" s="348"/>
      <c r="B110" s="349"/>
      <c r="D110" s="349"/>
      <c r="E110" s="349"/>
      <c r="F110" s="349"/>
      <c r="G110" s="349"/>
      <c r="H110" s="351"/>
      <c r="I110" s="351"/>
      <c r="J110" s="351"/>
      <c r="K110" s="352"/>
      <c r="L110" s="351"/>
      <c r="M110" s="351"/>
      <c r="N110" s="351"/>
      <c r="O110" s="351"/>
      <c r="P110" s="351"/>
      <c r="Q110" s="351"/>
      <c r="R110" s="351"/>
      <c r="S110" s="351"/>
      <c r="T110" s="351"/>
      <c r="U110" s="351"/>
      <c r="V110" s="351"/>
      <c r="W110" s="351"/>
      <c r="X110" s="351"/>
      <c r="Y110" s="351"/>
      <c r="Z110" s="351"/>
      <c r="AA110" s="351"/>
      <c r="AB110" s="351"/>
      <c r="AC110" s="351"/>
      <c r="AD110" s="351"/>
      <c r="AE110" s="351"/>
      <c r="AF110" s="351"/>
      <c r="AG110" s="351"/>
      <c r="AH110" s="351"/>
      <c r="AI110" s="351"/>
      <c r="AJ110" s="351"/>
      <c r="AK110" s="351"/>
      <c r="AL110" s="351"/>
      <c r="AM110" s="351"/>
      <c r="AN110" s="351"/>
      <c r="AO110" s="351"/>
      <c r="AP110" s="351"/>
      <c r="AQ110" s="351"/>
      <c r="AR110" s="351"/>
      <c r="AS110" s="351"/>
      <c r="AT110" s="351"/>
      <c r="AU110" s="351"/>
      <c r="AV110" s="353"/>
      <c r="AW110" s="353"/>
      <c r="AX110" s="349"/>
      <c r="AY110" s="349"/>
      <c r="AZ110" s="349"/>
      <c r="BA110" s="351"/>
      <c r="BB110" s="354"/>
      <c r="BC110" s="351"/>
      <c r="BD110" s="355"/>
      <c r="BE110" s="356"/>
    </row>
    <row r="111" spans="1:57" s="350" customFormat="1" ht="15.75" customHeight="1" x14ac:dyDescent="0.25">
      <c r="A111" s="348"/>
      <c r="B111" s="349"/>
      <c r="D111" s="349"/>
      <c r="E111" s="349"/>
      <c r="F111" s="349"/>
      <c r="G111" s="349"/>
      <c r="H111" s="351"/>
      <c r="I111" s="351"/>
      <c r="J111" s="351"/>
      <c r="K111" s="352"/>
      <c r="L111" s="351"/>
      <c r="M111" s="351"/>
      <c r="N111" s="351"/>
      <c r="O111" s="351"/>
      <c r="P111" s="351"/>
      <c r="Q111" s="351"/>
      <c r="R111" s="351"/>
      <c r="S111" s="351"/>
      <c r="T111" s="351"/>
      <c r="U111" s="351"/>
      <c r="V111" s="351"/>
      <c r="W111" s="351"/>
      <c r="X111" s="351"/>
      <c r="Y111" s="351"/>
      <c r="Z111" s="351"/>
      <c r="AA111" s="351"/>
      <c r="AB111" s="351"/>
      <c r="AC111" s="351"/>
      <c r="AD111" s="351"/>
      <c r="AE111" s="351"/>
      <c r="AF111" s="351"/>
      <c r="AG111" s="351"/>
      <c r="AH111" s="351"/>
      <c r="AI111" s="351"/>
      <c r="AJ111" s="351"/>
      <c r="AK111" s="351"/>
      <c r="AL111" s="351"/>
      <c r="AM111" s="351"/>
      <c r="AN111" s="351"/>
      <c r="AO111" s="351"/>
      <c r="AP111" s="351"/>
      <c r="AQ111" s="351"/>
      <c r="AR111" s="351"/>
      <c r="AS111" s="351"/>
      <c r="AT111" s="351"/>
      <c r="AU111" s="351"/>
      <c r="AV111" s="353"/>
      <c r="AW111" s="353"/>
      <c r="AX111" s="349"/>
      <c r="AY111" s="349"/>
      <c r="AZ111" s="349"/>
      <c r="BA111" s="351"/>
      <c r="BB111" s="354"/>
      <c r="BC111" s="351"/>
      <c r="BD111" s="355"/>
      <c r="BE111" s="356"/>
    </row>
    <row r="112" spans="1:57" s="350" customFormat="1" ht="15.75" customHeight="1" x14ac:dyDescent="0.25">
      <c r="A112" s="348"/>
      <c r="B112" s="349"/>
      <c r="D112" s="349"/>
      <c r="E112" s="349"/>
      <c r="F112" s="349"/>
      <c r="G112" s="349"/>
      <c r="H112" s="351"/>
      <c r="I112" s="351"/>
      <c r="J112" s="351"/>
      <c r="K112" s="352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1"/>
      <c r="Z112" s="351"/>
      <c r="AA112" s="351"/>
      <c r="AB112" s="351"/>
      <c r="AC112" s="351"/>
      <c r="AD112" s="351"/>
      <c r="AE112" s="351"/>
      <c r="AF112" s="351"/>
      <c r="AG112" s="351"/>
      <c r="AH112" s="351"/>
      <c r="AI112" s="351"/>
      <c r="AJ112" s="351"/>
      <c r="AK112" s="351"/>
      <c r="AL112" s="351"/>
      <c r="AM112" s="351"/>
      <c r="AN112" s="351"/>
      <c r="AO112" s="351"/>
      <c r="AP112" s="351"/>
      <c r="AQ112" s="351"/>
      <c r="AR112" s="351"/>
      <c r="AS112" s="351"/>
      <c r="AT112" s="351"/>
      <c r="AU112" s="351"/>
      <c r="AV112" s="353"/>
      <c r="AW112" s="353"/>
      <c r="AX112" s="349"/>
      <c r="AY112" s="349"/>
      <c r="AZ112" s="349"/>
      <c r="BA112" s="351"/>
      <c r="BB112" s="354"/>
      <c r="BC112" s="351"/>
      <c r="BD112" s="355"/>
      <c r="BE112" s="356"/>
    </row>
    <row r="113" spans="1:57" s="350" customFormat="1" ht="15.75" customHeight="1" x14ac:dyDescent="0.25">
      <c r="A113" s="348"/>
      <c r="B113" s="349"/>
      <c r="D113" s="349"/>
      <c r="E113" s="349"/>
      <c r="F113" s="349"/>
      <c r="G113" s="349"/>
      <c r="H113" s="351"/>
      <c r="I113" s="351"/>
      <c r="J113" s="351"/>
      <c r="K113" s="352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1"/>
      <c r="X113" s="351"/>
      <c r="Y113" s="351"/>
      <c r="Z113" s="351"/>
      <c r="AA113" s="351"/>
      <c r="AB113" s="351"/>
      <c r="AC113" s="351"/>
      <c r="AD113" s="351"/>
      <c r="AE113" s="351"/>
      <c r="AF113" s="351"/>
      <c r="AG113" s="351"/>
      <c r="AH113" s="351"/>
      <c r="AI113" s="351"/>
      <c r="AJ113" s="351"/>
      <c r="AK113" s="351"/>
      <c r="AL113" s="351"/>
      <c r="AM113" s="351"/>
      <c r="AN113" s="351"/>
      <c r="AO113" s="351"/>
      <c r="AP113" s="351"/>
      <c r="AQ113" s="351"/>
      <c r="AR113" s="351"/>
      <c r="AS113" s="351"/>
      <c r="AT113" s="351"/>
      <c r="AU113" s="351"/>
      <c r="AV113" s="353"/>
      <c r="AW113" s="353"/>
      <c r="AX113" s="349"/>
      <c r="AY113" s="349"/>
      <c r="AZ113" s="349"/>
      <c r="BA113" s="351"/>
      <c r="BB113" s="354"/>
      <c r="BC113" s="351"/>
      <c r="BD113" s="355"/>
      <c r="BE113" s="356"/>
    </row>
    <row r="114" spans="1:57" s="350" customFormat="1" ht="15.75" customHeight="1" x14ac:dyDescent="0.25">
      <c r="A114" s="348"/>
      <c r="B114" s="349"/>
      <c r="D114" s="349"/>
      <c r="E114" s="349"/>
      <c r="F114" s="349"/>
      <c r="G114" s="349"/>
      <c r="H114" s="351"/>
      <c r="I114" s="351"/>
      <c r="J114" s="351"/>
      <c r="K114" s="352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51"/>
      <c r="Z114" s="351"/>
      <c r="AA114" s="351"/>
      <c r="AB114" s="351"/>
      <c r="AC114" s="351"/>
      <c r="AD114" s="351"/>
      <c r="AE114" s="351"/>
      <c r="AF114" s="351"/>
      <c r="AG114" s="351"/>
      <c r="AH114" s="351"/>
      <c r="AI114" s="351"/>
      <c r="AJ114" s="351"/>
      <c r="AK114" s="351"/>
      <c r="AL114" s="351"/>
      <c r="AM114" s="351"/>
      <c r="AN114" s="351"/>
      <c r="AO114" s="351"/>
      <c r="AP114" s="351"/>
      <c r="AQ114" s="351"/>
      <c r="AR114" s="351"/>
      <c r="AS114" s="351"/>
      <c r="AT114" s="351"/>
      <c r="AU114" s="351"/>
      <c r="AV114" s="353"/>
      <c r="AW114" s="353"/>
      <c r="AX114" s="349"/>
      <c r="AY114" s="349"/>
      <c r="AZ114" s="349"/>
      <c r="BA114" s="351"/>
      <c r="BB114" s="354"/>
      <c r="BC114" s="351"/>
      <c r="BD114" s="355"/>
      <c r="BE114" s="356"/>
    </row>
    <row r="115" spans="1:57" s="350" customFormat="1" ht="15.75" customHeight="1" x14ac:dyDescent="0.25">
      <c r="A115" s="348"/>
      <c r="B115" s="349"/>
      <c r="D115" s="349"/>
      <c r="E115" s="349"/>
      <c r="F115" s="349"/>
      <c r="G115" s="349"/>
      <c r="H115" s="351"/>
      <c r="I115" s="351"/>
      <c r="J115" s="351"/>
      <c r="K115" s="352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1"/>
      <c r="Z115" s="351"/>
      <c r="AA115" s="351"/>
      <c r="AB115" s="351"/>
      <c r="AC115" s="351"/>
      <c r="AD115" s="351"/>
      <c r="AE115" s="351"/>
      <c r="AF115" s="351"/>
      <c r="AG115" s="351"/>
      <c r="AH115" s="351"/>
      <c r="AI115" s="351"/>
      <c r="AJ115" s="351"/>
      <c r="AK115" s="351"/>
      <c r="AL115" s="351"/>
      <c r="AM115" s="351"/>
      <c r="AN115" s="351"/>
      <c r="AO115" s="351"/>
      <c r="AP115" s="351"/>
      <c r="AQ115" s="351"/>
      <c r="AR115" s="351"/>
      <c r="AS115" s="351"/>
      <c r="AT115" s="351"/>
      <c r="AU115" s="351"/>
      <c r="AV115" s="353"/>
      <c r="AW115" s="353"/>
      <c r="AX115" s="349"/>
      <c r="AY115" s="349"/>
      <c r="AZ115" s="349"/>
      <c r="BA115" s="351"/>
      <c r="BB115" s="354"/>
      <c r="BC115" s="351"/>
      <c r="BD115" s="355"/>
      <c r="BE115" s="356"/>
    </row>
    <row r="116" spans="1:57" s="350" customFormat="1" ht="15.75" customHeight="1" x14ac:dyDescent="0.25">
      <c r="A116" s="348"/>
      <c r="B116" s="349"/>
      <c r="D116" s="349"/>
      <c r="E116" s="349"/>
      <c r="F116" s="349"/>
      <c r="G116" s="349"/>
      <c r="H116" s="351"/>
      <c r="I116" s="351"/>
      <c r="J116" s="351"/>
      <c r="K116" s="352"/>
      <c r="L116" s="351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51"/>
      <c r="X116" s="351"/>
      <c r="Y116" s="351"/>
      <c r="Z116" s="351"/>
      <c r="AA116" s="351"/>
      <c r="AB116" s="351"/>
      <c r="AC116" s="351"/>
      <c r="AD116" s="351"/>
      <c r="AE116" s="351"/>
      <c r="AF116" s="351"/>
      <c r="AG116" s="351"/>
      <c r="AH116" s="351"/>
      <c r="AI116" s="351"/>
      <c r="AJ116" s="351"/>
      <c r="AK116" s="351"/>
      <c r="AL116" s="351"/>
      <c r="AM116" s="351"/>
      <c r="AN116" s="351"/>
      <c r="AO116" s="351"/>
      <c r="AP116" s="351"/>
      <c r="AQ116" s="351"/>
      <c r="AR116" s="351"/>
      <c r="AS116" s="351"/>
      <c r="AT116" s="351"/>
      <c r="AU116" s="351"/>
      <c r="AV116" s="353"/>
      <c r="AW116" s="353"/>
      <c r="AX116" s="349"/>
      <c r="AY116" s="349"/>
      <c r="AZ116" s="349"/>
      <c r="BA116" s="351"/>
      <c r="BB116" s="354"/>
      <c r="BC116" s="351"/>
      <c r="BD116" s="355"/>
      <c r="BE116" s="356"/>
    </row>
    <row r="117" spans="1:57" s="350" customFormat="1" ht="15.75" customHeight="1" x14ac:dyDescent="0.25">
      <c r="A117" s="348"/>
      <c r="B117" s="349"/>
      <c r="D117" s="349"/>
      <c r="E117" s="349"/>
      <c r="F117" s="349"/>
      <c r="G117" s="349"/>
      <c r="H117" s="351"/>
      <c r="I117" s="351"/>
      <c r="J117" s="351"/>
      <c r="K117" s="352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1"/>
      <c r="X117" s="351"/>
      <c r="Y117" s="351"/>
      <c r="Z117" s="351"/>
      <c r="AA117" s="351"/>
      <c r="AB117" s="351"/>
      <c r="AC117" s="351"/>
      <c r="AD117" s="351"/>
      <c r="AE117" s="351"/>
      <c r="AF117" s="351"/>
      <c r="AG117" s="351"/>
      <c r="AH117" s="351"/>
      <c r="AI117" s="351"/>
      <c r="AJ117" s="351"/>
      <c r="AK117" s="351"/>
      <c r="AL117" s="351"/>
      <c r="AM117" s="351"/>
      <c r="AN117" s="351"/>
      <c r="AO117" s="351"/>
      <c r="AP117" s="351"/>
      <c r="AQ117" s="351"/>
      <c r="AR117" s="351"/>
      <c r="AS117" s="351"/>
      <c r="AT117" s="351"/>
      <c r="AU117" s="351"/>
      <c r="AV117" s="353"/>
      <c r="AW117" s="353"/>
      <c r="AX117" s="349"/>
      <c r="AY117" s="349"/>
      <c r="AZ117" s="349"/>
      <c r="BA117" s="351"/>
      <c r="BB117" s="354"/>
      <c r="BC117" s="351"/>
      <c r="BD117" s="355"/>
      <c r="BE117" s="356"/>
    </row>
    <row r="118" spans="1:57" s="350" customFormat="1" ht="15.75" customHeight="1" x14ac:dyDescent="0.25">
      <c r="A118" s="348"/>
      <c r="B118" s="349"/>
      <c r="D118" s="349"/>
      <c r="E118" s="349"/>
      <c r="F118" s="349"/>
      <c r="G118" s="349"/>
      <c r="H118" s="351"/>
      <c r="I118" s="351"/>
      <c r="J118" s="351"/>
      <c r="K118" s="352"/>
      <c r="L118" s="351"/>
      <c r="M118" s="351"/>
      <c r="N118" s="351"/>
      <c r="O118" s="351"/>
      <c r="P118" s="351"/>
      <c r="Q118" s="351"/>
      <c r="R118" s="351"/>
      <c r="S118" s="351"/>
      <c r="T118" s="351"/>
      <c r="U118" s="351"/>
      <c r="V118" s="351"/>
      <c r="W118" s="351"/>
      <c r="X118" s="351"/>
      <c r="Y118" s="351"/>
      <c r="Z118" s="351"/>
      <c r="AA118" s="351"/>
      <c r="AB118" s="351"/>
      <c r="AC118" s="351"/>
      <c r="AD118" s="351"/>
      <c r="AE118" s="351"/>
      <c r="AF118" s="351"/>
      <c r="AG118" s="351"/>
      <c r="AH118" s="351"/>
      <c r="AI118" s="351"/>
      <c r="AJ118" s="351"/>
      <c r="AK118" s="351"/>
      <c r="AL118" s="351"/>
      <c r="AM118" s="351"/>
      <c r="AN118" s="351"/>
      <c r="AO118" s="351"/>
      <c r="AP118" s="351"/>
      <c r="AQ118" s="351"/>
      <c r="AR118" s="351"/>
      <c r="AS118" s="351"/>
      <c r="AT118" s="351"/>
      <c r="AU118" s="351"/>
      <c r="AV118" s="353"/>
      <c r="AW118" s="353"/>
      <c r="AX118" s="349"/>
      <c r="AY118" s="349"/>
      <c r="AZ118" s="349"/>
      <c r="BA118" s="351"/>
      <c r="BB118" s="354"/>
      <c r="BC118" s="351"/>
      <c r="BD118" s="355"/>
      <c r="BE118" s="356"/>
    </row>
    <row r="119" spans="1:57" s="350" customFormat="1" ht="15.75" customHeight="1" x14ac:dyDescent="0.25">
      <c r="A119" s="348"/>
      <c r="B119" s="349"/>
      <c r="D119" s="349"/>
      <c r="E119" s="349"/>
      <c r="F119" s="349"/>
      <c r="G119" s="349"/>
      <c r="H119" s="351"/>
      <c r="I119" s="351"/>
      <c r="J119" s="351"/>
      <c r="K119" s="352"/>
      <c r="L119" s="351"/>
      <c r="M119" s="351"/>
      <c r="N119" s="351"/>
      <c r="O119" s="351"/>
      <c r="P119" s="351"/>
      <c r="Q119" s="351"/>
      <c r="R119" s="351"/>
      <c r="S119" s="351"/>
      <c r="T119" s="351"/>
      <c r="U119" s="351"/>
      <c r="V119" s="351"/>
      <c r="W119" s="351"/>
      <c r="X119" s="351"/>
      <c r="Y119" s="351"/>
      <c r="Z119" s="351"/>
      <c r="AA119" s="351"/>
      <c r="AB119" s="351"/>
      <c r="AC119" s="351"/>
      <c r="AD119" s="351"/>
      <c r="AE119" s="351"/>
      <c r="AF119" s="351"/>
      <c r="AG119" s="351"/>
      <c r="AH119" s="351"/>
      <c r="AI119" s="351"/>
      <c r="AJ119" s="351"/>
      <c r="AK119" s="351"/>
      <c r="AL119" s="351"/>
      <c r="AM119" s="351"/>
      <c r="AN119" s="351"/>
      <c r="AO119" s="351"/>
      <c r="AP119" s="351"/>
      <c r="AQ119" s="351"/>
      <c r="AR119" s="351"/>
      <c r="AS119" s="351"/>
      <c r="AT119" s="351"/>
      <c r="AU119" s="351"/>
      <c r="AV119" s="353"/>
      <c r="AW119" s="353"/>
      <c r="AX119" s="349"/>
      <c r="AY119" s="349"/>
      <c r="AZ119" s="349"/>
      <c r="BA119" s="351"/>
      <c r="BB119" s="354"/>
      <c r="BC119" s="351"/>
      <c r="BD119" s="355"/>
      <c r="BE119" s="356"/>
    </row>
    <row r="120" spans="1:57" s="350" customFormat="1" ht="15.75" customHeight="1" x14ac:dyDescent="0.25">
      <c r="A120" s="348"/>
      <c r="B120" s="349"/>
      <c r="D120" s="349"/>
      <c r="E120" s="349"/>
      <c r="F120" s="349"/>
      <c r="G120" s="349"/>
      <c r="H120" s="351"/>
      <c r="I120" s="351"/>
      <c r="J120" s="351"/>
      <c r="K120" s="352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51"/>
      <c r="X120" s="351"/>
      <c r="Y120" s="351"/>
      <c r="Z120" s="351"/>
      <c r="AA120" s="351"/>
      <c r="AB120" s="351"/>
      <c r="AC120" s="351"/>
      <c r="AD120" s="351"/>
      <c r="AE120" s="351"/>
      <c r="AF120" s="351"/>
      <c r="AG120" s="351"/>
      <c r="AH120" s="351"/>
      <c r="AI120" s="351"/>
      <c r="AJ120" s="351"/>
      <c r="AK120" s="351"/>
      <c r="AL120" s="351"/>
      <c r="AM120" s="351"/>
      <c r="AN120" s="351"/>
      <c r="AO120" s="351"/>
      <c r="AP120" s="351"/>
      <c r="AQ120" s="351"/>
      <c r="AR120" s="351"/>
      <c r="AS120" s="351"/>
      <c r="AT120" s="351"/>
      <c r="AU120" s="351"/>
      <c r="AV120" s="353"/>
      <c r="AW120" s="353"/>
      <c r="AX120" s="349"/>
      <c r="AY120" s="349"/>
      <c r="AZ120" s="349"/>
      <c r="BA120" s="351"/>
      <c r="BB120" s="354"/>
      <c r="BC120" s="351"/>
      <c r="BD120" s="355"/>
      <c r="BE120" s="356"/>
    </row>
    <row r="121" spans="1:57" s="350" customFormat="1" ht="15.75" customHeight="1" x14ac:dyDescent="0.25">
      <c r="A121" s="348"/>
      <c r="B121" s="349"/>
      <c r="D121" s="349"/>
      <c r="E121" s="349"/>
      <c r="F121" s="349"/>
      <c r="G121" s="349"/>
      <c r="H121" s="351"/>
      <c r="I121" s="351"/>
      <c r="J121" s="351"/>
      <c r="K121" s="352"/>
      <c r="L121" s="351"/>
      <c r="M121" s="351"/>
      <c r="N121" s="351"/>
      <c r="O121" s="351"/>
      <c r="P121" s="351"/>
      <c r="Q121" s="351"/>
      <c r="R121" s="351"/>
      <c r="S121" s="351"/>
      <c r="T121" s="351"/>
      <c r="U121" s="351"/>
      <c r="V121" s="351"/>
      <c r="W121" s="351"/>
      <c r="X121" s="351"/>
      <c r="Y121" s="351"/>
      <c r="Z121" s="351"/>
      <c r="AA121" s="351"/>
      <c r="AB121" s="351"/>
      <c r="AC121" s="351"/>
      <c r="AD121" s="351"/>
      <c r="AE121" s="351"/>
      <c r="AF121" s="351"/>
      <c r="AG121" s="351"/>
      <c r="AH121" s="351"/>
      <c r="AI121" s="351"/>
      <c r="AJ121" s="351"/>
      <c r="AK121" s="351"/>
      <c r="AL121" s="351"/>
      <c r="AM121" s="351"/>
      <c r="AN121" s="351"/>
      <c r="AO121" s="351"/>
      <c r="AP121" s="351"/>
      <c r="AQ121" s="351"/>
      <c r="AR121" s="351"/>
      <c r="AS121" s="351"/>
      <c r="AT121" s="351"/>
      <c r="AU121" s="351"/>
      <c r="AV121" s="353"/>
      <c r="AW121" s="353"/>
      <c r="AX121" s="349"/>
      <c r="AY121" s="349"/>
      <c r="AZ121" s="349"/>
      <c r="BA121" s="351"/>
      <c r="BB121" s="354"/>
      <c r="BC121" s="351"/>
      <c r="BD121" s="355"/>
      <c r="BE121" s="356"/>
    </row>
    <row r="122" spans="1:57" s="350" customFormat="1" ht="15.75" customHeight="1" x14ac:dyDescent="0.25">
      <c r="A122" s="348"/>
      <c r="B122" s="349"/>
      <c r="D122" s="349"/>
      <c r="E122" s="349"/>
      <c r="F122" s="349"/>
      <c r="G122" s="349"/>
      <c r="H122" s="351"/>
      <c r="I122" s="351"/>
      <c r="J122" s="351"/>
      <c r="K122" s="352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1"/>
      <c r="Z122" s="351"/>
      <c r="AA122" s="351"/>
      <c r="AB122" s="351"/>
      <c r="AC122" s="351"/>
      <c r="AD122" s="351"/>
      <c r="AE122" s="351"/>
      <c r="AF122" s="351"/>
      <c r="AG122" s="351"/>
      <c r="AH122" s="351"/>
      <c r="AI122" s="351"/>
      <c r="AJ122" s="351"/>
      <c r="AK122" s="351"/>
      <c r="AL122" s="351"/>
      <c r="AM122" s="351"/>
      <c r="AN122" s="351"/>
      <c r="AO122" s="351"/>
      <c r="AP122" s="351"/>
      <c r="AQ122" s="351"/>
      <c r="AR122" s="351"/>
      <c r="AS122" s="351"/>
      <c r="AT122" s="351"/>
      <c r="AU122" s="351"/>
      <c r="AV122" s="353"/>
      <c r="AW122" s="353"/>
      <c r="AX122" s="349"/>
      <c r="AY122" s="349"/>
      <c r="AZ122" s="349"/>
      <c r="BA122" s="351"/>
      <c r="BB122" s="354"/>
      <c r="BC122" s="351"/>
      <c r="BD122" s="355"/>
      <c r="BE122" s="356"/>
    </row>
    <row r="123" spans="1:57" s="350" customFormat="1" ht="15.75" customHeight="1" x14ac:dyDescent="0.25">
      <c r="A123" s="348"/>
      <c r="B123" s="349"/>
      <c r="D123" s="349"/>
      <c r="E123" s="349"/>
      <c r="F123" s="349"/>
      <c r="G123" s="349"/>
      <c r="H123" s="351"/>
      <c r="I123" s="351"/>
      <c r="J123" s="351"/>
      <c r="K123" s="352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1"/>
      <c r="Z123" s="351"/>
      <c r="AA123" s="351"/>
      <c r="AB123" s="351"/>
      <c r="AC123" s="351"/>
      <c r="AD123" s="351"/>
      <c r="AE123" s="351"/>
      <c r="AF123" s="351"/>
      <c r="AG123" s="351"/>
      <c r="AH123" s="351"/>
      <c r="AI123" s="351"/>
      <c r="AJ123" s="351"/>
      <c r="AK123" s="351"/>
      <c r="AL123" s="351"/>
      <c r="AM123" s="351"/>
      <c r="AN123" s="351"/>
      <c r="AO123" s="351"/>
      <c r="AP123" s="351"/>
      <c r="AQ123" s="351"/>
      <c r="AR123" s="351"/>
      <c r="AS123" s="351"/>
      <c r="AT123" s="351"/>
      <c r="AU123" s="351"/>
      <c r="AV123" s="353"/>
      <c r="AW123" s="353"/>
      <c r="AX123" s="349"/>
      <c r="AY123" s="349"/>
      <c r="AZ123" s="349"/>
      <c r="BA123" s="351"/>
      <c r="BB123" s="354"/>
      <c r="BC123" s="351"/>
      <c r="BD123" s="355"/>
      <c r="BE123" s="356"/>
    </row>
    <row r="124" spans="1:57" s="350" customFormat="1" ht="15.75" customHeight="1" x14ac:dyDescent="0.25">
      <c r="A124" s="348"/>
      <c r="B124" s="349"/>
      <c r="D124" s="349"/>
      <c r="E124" s="349"/>
      <c r="F124" s="349"/>
      <c r="G124" s="349"/>
      <c r="H124" s="351"/>
      <c r="I124" s="351"/>
      <c r="J124" s="351"/>
      <c r="K124" s="352"/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51"/>
      <c r="X124" s="351"/>
      <c r="Y124" s="351"/>
      <c r="Z124" s="351"/>
      <c r="AA124" s="351"/>
      <c r="AB124" s="351"/>
      <c r="AC124" s="351"/>
      <c r="AD124" s="351"/>
      <c r="AE124" s="351"/>
      <c r="AF124" s="351"/>
      <c r="AG124" s="351"/>
      <c r="AH124" s="351"/>
      <c r="AI124" s="351"/>
      <c r="AJ124" s="351"/>
      <c r="AK124" s="351"/>
      <c r="AL124" s="351"/>
      <c r="AM124" s="351"/>
      <c r="AN124" s="351"/>
      <c r="AO124" s="351"/>
      <c r="AP124" s="351"/>
      <c r="AQ124" s="351"/>
      <c r="AR124" s="351"/>
      <c r="AS124" s="351"/>
      <c r="AT124" s="351"/>
      <c r="AU124" s="351"/>
      <c r="AV124" s="353"/>
      <c r="AW124" s="353"/>
      <c r="AX124" s="349"/>
      <c r="AY124" s="349"/>
      <c r="AZ124" s="349"/>
      <c r="BA124" s="351"/>
      <c r="BB124" s="354"/>
      <c r="BC124" s="351"/>
      <c r="BD124" s="355"/>
      <c r="BE124" s="356"/>
    </row>
    <row r="125" spans="1:57" s="350" customFormat="1" ht="15.75" customHeight="1" x14ac:dyDescent="0.25">
      <c r="A125" s="348"/>
      <c r="B125" s="349"/>
      <c r="D125" s="349"/>
      <c r="E125" s="349"/>
      <c r="F125" s="349"/>
      <c r="G125" s="349"/>
      <c r="H125" s="351"/>
      <c r="I125" s="351"/>
      <c r="J125" s="351"/>
      <c r="K125" s="352"/>
      <c r="L125" s="351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51"/>
      <c r="X125" s="351"/>
      <c r="Y125" s="351"/>
      <c r="Z125" s="351"/>
      <c r="AA125" s="351"/>
      <c r="AB125" s="351"/>
      <c r="AC125" s="351"/>
      <c r="AD125" s="351"/>
      <c r="AE125" s="351"/>
      <c r="AF125" s="351"/>
      <c r="AG125" s="351"/>
      <c r="AH125" s="351"/>
      <c r="AI125" s="351"/>
      <c r="AJ125" s="351"/>
      <c r="AK125" s="351"/>
      <c r="AL125" s="351"/>
      <c r="AM125" s="351"/>
      <c r="AN125" s="351"/>
      <c r="AO125" s="351"/>
      <c r="AP125" s="351"/>
      <c r="AQ125" s="351"/>
      <c r="AR125" s="351"/>
      <c r="AS125" s="351"/>
      <c r="AT125" s="351"/>
      <c r="AU125" s="351"/>
      <c r="AV125" s="353"/>
      <c r="AW125" s="353"/>
      <c r="AX125" s="349"/>
      <c r="AY125" s="349"/>
      <c r="AZ125" s="349"/>
      <c r="BA125" s="351"/>
      <c r="BB125" s="354"/>
      <c r="BC125" s="351"/>
      <c r="BD125" s="355"/>
      <c r="BE125" s="356"/>
    </row>
    <row r="126" spans="1:57" s="350" customFormat="1" ht="15.75" customHeight="1" x14ac:dyDescent="0.25">
      <c r="A126" s="348"/>
      <c r="B126" s="349"/>
      <c r="D126" s="349"/>
      <c r="E126" s="349"/>
      <c r="F126" s="349"/>
      <c r="G126" s="349"/>
      <c r="H126" s="351"/>
      <c r="I126" s="351"/>
      <c r="J126" s="351"/>
      <c r="K126" s="352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51"/>
      <c r="Z126" s="351"/>
      <c r="AA126" s="351"/>
      <c r="AB126" s="351"/>
      <c r="AC126" s="351"/>
      <c r="AD126" s="351"/>
      <c r="AE126" s="351"/>
      <c r="AF126" s="351"/>
      <c r="AG126" s="351"/>
      <c r="AH126" s="351"/>
      <c r="AI126" s="351"/>
      <c r="AJ126" s="351"/>
      <c r="AK126" s="351"/>
      <c r="AL126" s="351"/>
      <c r="AM126" s="351"/>
      <c r="AN126" s="351"/>
      <c r="AO126" s="351"/>
      <c r="AP126" s="351"/>
      <c r="AQ126" s="351"/>
      <c r="AR126" s="351"/>
      <c r="AS126" s="351"/>
      <c r="AT126" s="351"/>
      <c r="AU126" s="351"/>
      <c r="AV126" s="353"/>
      <c r="AW126" s="353"/>
      <c r="AX126" s="349"/>
      <c r="AY126" s="349"/>
      <c r="AZ126" s="349"/>
      <c r="BA126" s="351"/>
      <c r="BB126" s="354"/>
      <c r="BC126" s="351"/>
      <c r="BD126" s="355"/>
      <c r="BE126" s="356"/>
    </row>
    <row r="127" spans="1:57" s="350" customFormat="1" ht="15.75" customHeight="1" x14ac:dyDescent="0.25">
      <c r="A127" s="348"/>
      <c r="B127" s="349"/>
      <c r="D127" s="349"/>
      <c r="E127" s="349"/>
      <c r="F127" s="349"/>
      <c r="G127" s="349"/>
      <c r="H127" s="351"/>
      <c r="I127" s="351"/>
      <c r="J127" s="351"/>
      <c r="K127" s="352"/>
      <c r="L127" s="351"/>
      <c r="M127" s="351"/>
      <c r="N127" s="351"/>
      <c r="O127" s="351"/>
      <c r="P127" s="351"/>
      <c r="Q127" s="351"/>
      <c r="R127" s="351"/>
      <c r="S127" s="351"/>
      <c r="T127" s="351"/>
      <c r="U127" s="351"/>
      <c r="V127" s="351"/>
      <c r="W127" s="351"/>
      <c r="X127" s="351"/>
      <c r="Y127" s="351"/>
      <c r="Z127" s="351"/>
      <c r="AA127" s="351"/>
      <c r="AB127" s="351"/>
      <c r="AC127" s="351"/>
      <c r="AD127" s="351"/>
      <c r="AE127" s="351"/>
      <c r="AF127" s="351"/>
      <c r="AG127" s="351"/>
      <c r="AH127" s="351"/>
      <c r="AI127" s="351"/>
      <c r="AJ127" s="351"/>
      <c r="AK127" s="351"/>
      <c r="AL127" s="351"/>
      <c r="AM127" s="351"/>
      <c r="AN127" s="351"/>
      <c r="AO127" s="351"/>
      <c r="AP127" s="351"/>
      <c r="AQ127" s="351"/>
      <c r="AR127" s="351"/>
      <c r="AS127" s="351"/>
      <c r="AT127" s="351"/>
      <c r="AU127" s="351"/>
      <c r="AV127" s="353"/>
      <c r="AW127" s="353"/>
      <c r="AX127" s="349"/>
      <c r="AY127" s="349"/>
      <c r="AZ127" s="349"/>
      <c r="BA127" s="351"/>
      <c r="BB127" s="354"/>
      <c r="BC127" s="351"/>
      <c r="BD127" s="355"/>
      <c r="BE127" s="356"/>
    </row>
    <row r="128" spans="1:57" s="350" customFormat="1" ht="15.75" customHeight="1" x14ac:dyDescent="0.25">
      <c r="A128" s="348"/>
      <c r="B128" s="349"/>
      <c r="D128" s="349"/>
      <c r="E128" s="349"/>
      <c r="F128" s="349"/>
      <c r="G128" s="349"/>
      <c r="H128" s="351"/>
      <c r="I128" s="351"/>
      <c r="J128" s="351"/>
      <c r="K128" s="352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51"/>
      <c r="Z128" s="351"/>
      <c r="AA128" s="351"/>
      <c r="AB128" s="351"/>
      <c r="AC128" s="351"/>
      <c r="AD128" s="351"/>
      <c r="AE128" s="351"/>
      <c r="AF128" s="351"/>
      <c r="AG128" s="351"/>
      <c r="AH128" s="351"/>
      <c r="AI128" s="351"/>
      <c r="AJ128" s="351"/>
      <c r="AK128" s="351"/>
      <c r="AL128" s="351"/>
      <c r="AM128" s="351"/>
      <c r="AN128" s="351"/>
      <c r="AO128" s="351"/>
      <c r="AP128" s="351"/>
      <c r="AQ128" s="351"/>
      <c r="AR128" s="351"/>
      <c r="AS128" s="351"/>
      <c r="AT128" s="351"/>
      <c r="AU128" s="351"/>
      <c r="AV128" s="353"/>
      <c r="AW128" s="353"/>
      <c r="AX128" s="349"/>
      <c r="AY128" s="349"/>
      <c r="AZ128" s="349"/>
      <c r="BA128" s="351"/>
      <c r="BB128" s="354"/>
      <c r="BC128" s="351"/>
      <c r="BD128" s="355"/>
      <c r="BE128" s="356"/>
    </row>
    <row r="129" spans="1:57" s="350" customFormat="1" ht="15.75" customHeight="1" x14ac:dyDescent="0.25">
      <c r="A129" s="348"/>
      <c r="B129" s="349"/>
      <c r="D129" s="349"/>
      <c r="E129" s="349"/>
      <c r="F129" s="349"/>
      <c r="G129" s="349"/>
      <c r="H129" s="351"/>
      <c r="I129" s="351"/>
      <c r="J129" s="351"/>
      <c r="K129" s="352"/>
      <c r="L129" s="351"/>
      <c r="M129" s="351"/>
      <c r="N129" s="351"/>
      <c r="O129" s="351"/>
      <c r="P129" s="351"/>
      <c r="Q129" s="351"/>
      <c r="R129" s="351"/>
      <c r="S129" s="351"/>
      <c r="T129" s="351"/>
      <c r="U129" s="351"/>
      <c r="V129" s="351"/>
      <c r="W129" s="351"/>
      <c r="X129" s="351"/>
      <c r="Y129" s="351"/>
      <c r="Z129" s="351"/>
      <c r="AA129" s="351"/>
      <c r="AB129" s="351"/>
      <c r="AC129" s="351"/>
      <c r="AD129" s="351"/>
      <c r="AE129" s="351"/>
      <c r="AF129" s="351"/>
      <c r="AG129" s="351"/>
      <c r="AH129" s="351"/>
      <c r="AI129" s="351"/>
      <c r="AJ129" s="351"/>
      <c r="AK129" s="351"/>
      <c r="AL129" s="351"/>
      <c r="AM129" s="351"/>
      <c r="AN129" s="351"/>
      <c r="AO129" s="351"/>
      <c r="AP129" s="351"/>
      <c r="AQ129" s="351"/>
      <c r="AR129" s="351"/>
      <c r="AS129" s="351"/>
      <c r="AT129" s="351"/>
      <c r="AU129" s="351"/>
      <c r="AV129" s="353"/>
      <c r="AW129" s="353"/>
      <c r="AX129" s="349"/>
      <c r="AY129" s="349"/>
      <c r="AZ129" s="349"/>
      <c r="BA129" s="351"/>
      <c r="BB129" s="354"/>
      <c r="BC129" s="351"/>
      <c r="BD129" s="355"/>
      <c r="BE129" s="356"/>
    </row>
    <row r="130" spans="1:57" s="350" customFormat="1" ht="15.75" customHeight="1" x14ac:dyDescent="0.25">
      <c r="A130" s="348"/>
      <c r="B130" s="349"/>
      <c r="D130" s="349"/>
      <c r="E130" s="349"/>
      <c r="F130" s="349"/>
      <c r="G130" s="349"/>
      <c r="H130" s="351"/>
      <c r="I130" s="351"/>
      <c r="J130" s="351"/>
      <c r="K130" s="352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1"/>
      <c r="Z130" s="351"/>
      <c r="AA130" s="351"/>
      <c r="AB130" s="351"/>
      <c r="AC130" s="351"/>
      <c r="AD130" s="351"/>
      <c r="AE130" s="351"/>
      <c r="AF130" s="351"/>
      <c r="AG130" s="351"/>
      <c r="AH130" s="351"/>
      <c r="AI130" s="351"/>
      <c r="AJ130" s="351"/>
      <c r="AK130" s="351"/>
      <c r="AL130" s="351"/>
      <c r="AM130" s="351"/>
      <c r="AN130" s="351"/>
      <c r="AO130" s="351"/>
      <c r="AP130" s="351"/>
      <c r="AQ130" s="351"/>
      <c r="AR130" s="351"/>
      <c r="AS130" s="351"/>
      <c r="AT130" s="351"/>
      <c r="AU130" s="351"/>
      <c r="AV130" s="353"/>
      <c r="AW130" s="353"/>
      <c r="AX130" s="349"/>
      <c r="AY130" s="349"/>
      <c r="AZ130" s="349"/>
      <c r="BA130" s="351"/>
      <c r="BB130" s="354"/>
      <c r="BC130" s="351"/>
      <c r="BD130" s="355"/>
      <c r="BE130" s="356"/>
    </row>
    <row r="131" spans="1:57" s="350" customFormat="1" ht="15.75" customHeight="1" x14ac:dyDescent="0.25">
      <c r="A131" s="348"/>
      <c r="B131" s="349"/>
      <c r="D131" s="349"/>
      <c r="E131" s="349"/>
      <c r="F131" s="349"/>
      <c r="G131" s="349"/>
      <c r="H131" s="351"/>
      <c r="I131" s="351"/>
      <c r="J131" s="351"/>
      <c r="K131" s="352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1"/>
      <c r="X131" s="351"/>
      <c r="Y131" s="351"/>
      <c r="Z131" s="351"/>
      <c r="AA131" s="351"/>
      <c r="AB131" s="351"/>
      <c r="AC131" s="351"/>
      <c r="AD131" s="351"/>
      <c r="AE131" s="351"/>
      <c r="AF131" s="351"/>
      <c r="AG131" s="351"/>
      <c r="AH131" s="351"/>
      <c r="AI131" s="351"/>
      <c r="AJ131" s="351"/>
      <c r="AK131" s="351"/>
      <c r="AL131" s="351"/>
      <c r="AM131" s="351"/>
      <c r="AN131" s="351"/>
      <c r="AO131" s="351"/>
      <c r="AP131" s="351"/>
      <c r="AQ131" s="351"/>
      <c r="AR131" s="351"/>
      <c r="AS131" s="351"/>
      <c r="AT131" s="351"/>
      <c r="AU131" s="351"/>
      <c r="AV131" s="353"/>
      <c r="AW131" s="353"/>
      <c r="AX131" s="349"/>
      <c r="AY131" s="349"/>
      <c r="AZ131" s="349"/>
      <c r="BA131" s="351"/>
      <c r="BB131" s="354"/>
      <c r="BC131" s="351"/>
      <c r="BD131" s="355"/>
      <c r="BE131" s="356"/>
    </row>
    <row r="132" spans="1:57" s="350" customFormat="1" ht="15.75" customHeight="1" x14ac:dyDescent="0.25">
      <c r="A132" s="348"/>
      <c r="B132" s="349"/>
      <c r="D132" s="349"/>
      <c r="E132" s="349"/>
      <c r="F132" s="349"/>
      <c r="G132" s="349"/>
      <c r="H132" s="351"/>
      <c r="I132" s="351"/>
      <c r="J132" s="351"/>
      <c r="K132" s="352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1"/>
      <c r="Z132" s="351"/>
      <c r="AA132" s="351"/>
      <c r="AB132" s="351"/>
      <c r="AC132" s="351"/>
      <c r="AD132" s="351"/>
      <c r="AE132" s="351"/>
      <c r="AF132" s="351"/>
      <c r="AG132" s="351"/>
      <c r="AH132" s="351"/>
      <c r="AI132" s="351"/>
      <c r="AJ132" s="351"/>
      <c r="AK132" s="351"/>
      <c r="AL132" s="351"/>
      <c r="AM132" s="351"/>
      <c r="AN132" s="351"/>
      <c r="AO132" s="351"/>
      <c r="AP132" s="351"/>
      <c r="AQ132" s="351"/>
      <c r="AR132" s="351"/>
      <c r="AS132" s="351"/>
      <c r="AT132" s="351"/>
      <c r="AU132" s="351"/>
      <c r="AV132" s="353"/>
      <c r="AW132" s="353"/>
      <c r="AX132" s="349"/>
      <c r="AY132" s="349"/>
      <c r="AZ132" s="349"/>
      <c r="BA132" s="351"/>
      <c r="BB132" s="354"/>
      <c r="BC132" s="351"/>
      <c r="BD132" s="355"/>
      <c r="BE132" s="356"/>
    </row>
    <row r="133" spans="1:57" s="350" customFormat="1" ht="15.75" customHeight="1" x14ac:dyDescent="0.25">
      <c r="A133" s="348"/>
      <c r="B133" s="349"/>
      <c r="D133" s="349"/>
      <c r="E133" s="349"/>
      <c r="F133" s="349"/>
      <c r="G133" s="349"/>
      <c r="H133" s="351"/>
      <c r="I133" s="351"/>
      <c r="J133" s="351"/>
      <c r="K133" s="352"/>
      <c r="L133" s="351"/>
      <c r="M133" s="351"/>
      <c r="N133" s="351"/>
      <c r="O133" s="351"/>
      <c r="P133" s="351"/>
      <c r="Q133" s="351"/>
      <c r="R133" s="351"/>
      <c r="S133" s="351"/>
      <c r="T133" s="351"/>
      <c r="U133" s="351"/>
      <c r="V133" s="351"/>
      <c r="W133" s="351"/>
      <c r="X133" s="351"/>
      <c r="Y133" s="351"/>
      <c r="Z133" s="351"/>
      <c r="AA133" s="351"/>
      <c r="AB133" s="351"/>
      <c r="AC133" s="351"/>
      <c r="AD133" s="351"/>
      <c r="AE133" s="351"/>
      <c r="AF133" s="351"/>
      <c r="AG133" s="351"/>
      <c r="AH133" s="351"/>
      <c r="AI133" s="351"/>
      <c r="AJ133" s="351"/>
      <c r="AK133" s="351"/>
      <c r="AL133" s="351"/>
      <c r="AM133" s="351"/>
      <c r="AN133" s="351"/>
      <c r="AO133" s="351"/>
      <c r="AP133" s="351"/>
      <c r="AQ133" s="351"/>
      <c r="AR133" s="351"/>
      <c r="AS133" s="351"/>
      <c r="AT133" s="351"/>
      <c r="AU133" s="351"/>
      <c r="AV133" s="353"/>
      <c r="AW133" s="353"/>
      <c r="AX133" s="349"/>
      <c r="AY133" s="349"/>
      <c r="AZ133" s="349"/>
      <c r="BA133" s="351"/>
      <c r="BB133" s="354"/>
      <c r="BC133" s="351"/>
      <c r="BD133" s="355"/>
      <c r="BE133" s="356"/>
    </row>
    <row r="134" spans="1:57" s="350" customFormat="1" ht="15.75" customHeight="1" x14ac:dyDescent="0.25">
      <c r="A134" s="348"/>
      <c r="B134" s="349"/>
      <c r="D134" s="349"/>
      <c r="E134" s="349"/>
      <c r="F134" s="349"/>
      <c r="G134" s="349"/>
      <c r="H134" s="351"/>
      <c r="I134" s="351"/>
      <c r="J134" s="351"/>
      <c r="K134" s="352"/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1"/>
      <c r="Z134" s="351"/>
      <c r="AA134" s="351"/>
      <c r="AB134" s="351"/>
      <c r="AC134" s="351"/>
      <c r="AD134" s="351"/>
      <c r="AE134" s="351"/>
      <c r="AF134" s="351"/>
      <c r="AG134" s="351"/>
      <c r="AH134" s="351"/>
      <c r="AI134" s="351"/>
      <c r="AJ134" s="351"/>
      <c r="AK134" s="351"/>
      <c r="AL134" s="351"/>
      <c r="AM134" s="351"/>
      <c r="AN134" s="351"/>
      <c r="AO134" s="351"/>
      <c r="AP134" s="351"/>
      <c r="AQ134" s="351"/>
      <c r="AR134" s="351"/>
      <c r="AS134" s="351"/>
      <c r="AT134" s="351"/>
      <c r="AU134" s="351"/>
      <c r="AV134" s="353"/>
      <c r="AW134" s="353"/>
      <c r="AX134" s="349"/>
      <c r="AY134" s="349"/>
      <c r="AZ134" s="349"/>
      <c r="BA134" s="351"/>
      <c r="BB134" s="354"/>
      <c r="BC134" s="351"/>
      <c r="BD134" s="355"/>
      <c r="BE134" s="356"/>
    </row>
    <row r="135" spans="1:57" s="350" customFormat="1" ht="15.75" customHeight="1" x14ac:dyDescent="0.25">
      <c r="A135" s="348"/>
      <c r="B135" s="349"/>
      <c r="D135" s="349"/>
      <c r="E135" s="349"/>
      <c r="F135" s="349"/>
      <c r="G135" s="349"/>
      <c r="H135" s="351"/>
      <c r="I135" s="351"/>
      <c r="J135" s="351"/>
      <c r="K135" s="352"/>
      <c r="L135" s="351"/>
      <c r="M135" s="351"/>
      <c r="N135" s="351"/>
      <c r="O135" s="351"/>
      <c r="P135" s="351"/>
      <c r="Q135" s="351"/>
      <c r="R135" s="351"/>
      <c r="S135" s="351"/>
      <c r="T135" s="351"/>
      <c r="U135" s="351"/>
      <c r="V135" s="351"/>
      <c r="W135" s="351"/>
      <c r="X135" s="351"/>
      <c r="Y135" s="351"/>
      <c r="Z135" s="351"/>
      <c r="AA135" s="351"/>
      <c r="AB135" s="351"/>
      <c r="AC135" s="351"/>
      <c r="AD135" s="351"/>
      <c r="AE135" s="351"/>
      <c r="AF135" s="351"/>
      <c r="AG135" s="351"/>
      <c r="AH135" s="351"/>
      <c r="AI135" s="351"/>
      <c r="AJ135" s="351"/>
      <c r="AK135" s="351"/>
      <c r="AL135" s="351"/>
      <c r="AM135" s="351"/>
      <c r="AN135" s="351"/>
      <c r="AO135" s="351"/>
      <c r="AP135" s="351"/>
      <c r="AQ135" s="351"/>
      <c r="AR135" s="351"/>
      <c r="AS135" s="351"/>
      <c r="AT135" s="351"/>
      <c r="AU135" s="351"/>
      <c r="AV135" s="353"/>
      <c r="AW135" s="353"/>
      <c r="AX135" s="349"/>
      <c r="AY135" s="349"/>
      <c r="AZ135" s="349"/>
      <c r="BA135" s="351"/>
      <c r="BB135" s="354"/>
      <c r="BC135" s="351"/>
      <c r="BD135" s="355"/>
      <c r="BE135" s="356"/>
    </row>
    <row r="136" spans="1:57" s="350" customFormat="1" ht="15.75" customHeight="1" x14ac:dyDescent="0.25">
      <c r="A136" s="348"/>
      <c r="B136" s="349"/>
      <c r="D136" s="349"/>
      <c r="E136" s="349"/>
      <c r="F136" s="349"/>
      <c r="G136" s="349"/>
      <c r="H136" s="351"/>
      <c r="I136" s="351"/>
      <c r="J136" s="351"/>
      <c r="K136" s="352"/>
      <c r="L136" s="351"/>
      <c r="M136" s="351"/>
      <c r="N136" s="351"/>
      <c r="O136" s="351"/>
      <c r="P136" s="351"/>
      <c r="Q136" s="351"/>
      <c r="R136" s="351"/>
      <c r="S136" s="351"/>
      <c r="T136" s="351"/>
      <c r="U136" s="351"/>
      <c r="V136" s="351"/>
      <c r="W136" s="351"/>
      <c r="X136" s="351"/>
      <c r="Y136" s="351"/>
      <c r="Z136" s="351"/>
      <c r="AA136" s="351"/>
      <c r="AB136" s="351"/>
      <c r="AC136" s="351"/>
      <c r="AD136" s="351"/>
      <c r="AE136" s="351"/>
      <c r="AF136" s="351"/>
      <c r="AG136" s="351"/>
      <c r="AH136" s="351"/>
      <c r="AI136" s="351"/>
      <c r="AJ136" s="351"/>
      <c r="AK136" s="351"/>
      <c r="AL136" s="351"/>
      <c r="AM136" s="351"/>
      <c r="AN136" s="351"/>
      <c r="AO136" s="351"/>
      <c r="AP136" s="351"/>
      <c r="AQ136" s="351"/>
      <c r="AR136" s="351"/>
      <c r="AS136" s="351"/>
      <c r="AT136" s="351"/>
      <c r="AU136" s="351"/>
      <c r="AV136" s="353"/>
      <c r="AW136" s="353"/>
      <c r="AX136" s="349"/>
      <c r="AY136" s="349"/>
      <c r="AZ136" s="349"/>
      <c r="BA136" s="351"/>
      <c r="BB136" s="354"/>
      <c r="BC136" s="351"/>
      <c r="BD136" s="355"/>
      <c r="BE136" s="356"/>
    </row>
    <row r="137" spans="1:57" s="350" customFormat="1" ht="15.75" customHeight="1" x14ac:dyDescent="0.25">
      <c r="A137" s="348"/>
      <c r="B137" s="349"/>
      <c r="D137" s="349"/>
      <c r="E137" s="349"/>
      <c r="F137" s="349"/>
      <c r="G137" s="349"/>
      <c r="H137" s="351"/>
      <c r="I137" s="351"/>
      <c r="J137" s="351"/>
      <c r="K137" s="352"/>
      <c r="L137" s="351"/>
      <c r="M137" s="351"/>
      <c r="N137" s="351"/>
      <c r="O137" s="351"/>
      <c r="P137" s="351"/>
      <c r="Q137" s="351"/>
      <c r="R137" s="351"/>
      <c r="S137" s="351"/>
      <c r="T137" s="351"/>
      <c r="U137" s="351"/>
      <c r="V137" s="351"/>
      <c r="W137" s="351"/>
      <c r="X137" s="351"/>
      <c r="Y137" s="351"/>
      <c r="Z137" s="351"/>
      <c r="AA137" s="351"/>
      <c r="AB137" s="351"/>
      <c r="AC137" s="351"/>
      <c r="AD137" s="351"/>
      <c r="AE137" s="351"/>
      <c r="AF137" s="351"/>
      <c r="AG137" s="351"/>
      <c r="AH137" s="351"/>
      <c r="AI137" s="351"/>
      <c r="AJ137" s="351"/>
      <c r="AK137" s="351"/>
      <c r="AL137" s="351"/>
      <c r="AM137" s="351"/>
      <c r="AN137" s="351"/>
      <c r="AO137" s="351"/>
      <c r="AP137" s="351"/>
      <c r="AQ137" s="351"/>
      <c r="AR137" s="351"/>
      <c r="AS137" s="351"/>
      <c r="AT137" s="351"/>
      <c r="AU137" s="351"/>
      <c r="AV137" s="353"/>
      <c r="AW137" s="353"/>
      <c r="AX137" s="349"/>
      <c r="AY137" s="349"/>
      <c r="AZ137" s="349"/>
      <c r="BA137" s="351"/>
      <c r="BB137" s="354"/>
      <c r="BC137" s="351"/>
      <c r="BD137" s="355"/>
      <c r="BE137" s="356"/>
    </row>
    <row r="138" spans="1:57" s="350" customFormat="1" ht="15.75" customHeight="1" x14ac:dyDescent="0.25">
      <c r="A138" s="348"/>
      <c r="B138" s="349"/>
      <c r="D138" s="349"/>
      <c r="E138" s="349"/>
      <c r="F138" s="349"/>
      <c r="G138" s="349"/>
      <c r="H138" s="351"/>
      <c r="I138" s="351"/>
      <c r="J138" s="351"/>
      <c r="K138" s="352"/>
      <c r="L138" s="351"/>
      <c r="M138" s="351"/>
      <c r="N138" s="351"/>
      <c r="O138" s="351"/>
      <c r="P138" s="351"/>
      <c r="Q138" s="351"/>
      <c r="R138" s="351"/>
      <c r="S138" s="351"/>
      <c r="T138" s="351"/>
      <c r="U138" s="351"/>
      <c r="V138" s="351"/>
      <c r="W138" s="351"/>
      <c r="X138" s="351"/>
      <c r="Y138" s="351"/>
      <c r="Z138" s="351"/>
      <c r="AA138" s="351"/>
      <c r="AB138" s="351"/>
      <c r="AC138" s="351"/>
      <c r="AD138" s="351"/>
      <c r="AE138" s="351"/>
      <c r="AF138" s="351"/>
      <c r="AG138" s="351"/>
      <c r="AH138" s="351"/>
      <c r="AI138" s="351"/>
      <c r="AJ138" s="351"/>
      <c r="AK138" s="351"/>
      <c r="AL138" s="351"/>
      <c r="AM138" s="351"/>
      <c r="AN138" s="351"/>
      <c r="AO138" s="351"/>
      <c r="AP138" s="351"/>
      <c r="AQ138" s="351"/>
      <c r="AR138" s="351"/>
      <c r="AS138" s="351"/>
      <c r="AT138" s="351"/>
      <c r="AU138" s="351"/>
      <c r="AV138" s="353"/>
      <c r="AW138" s="353"/>
      <c r="AX138" s="349"/>
      <c r="AY138" s="349"/>
      <c r="AZ138" s="349"/>
      <c r="BA138" s="351"/>
      <c r="BB138" s="354"/>
      <c r="BC138" s="351"/>
      <c r="BD138" s="355"/>
      <c r="BE138" s="356"/>
    </row>
    <row r="139" spans="1:57" s="350" customFormat="1" ht="15.75" customHeight="1" x14ac:dyDescent="0.25">
      <c r="A139" s="348"/>
      <c r="B139" s="349"/>
      <c r="D139" s="349"/>
      <c r="E139" s="349"/>
      <c r="F139" s="349"/>
      <c r="G139" s="349"/>
      <c r="H139" s="351"/>
      <c r="I139" s="351"/>
      <c r="J139" s="351"/>
      <c r="K139" s="352"/>
      <c r="L139" s="351"/>
      <c r="M139" s="351"/>
      <c r="N139" s="351"/>
      <c r="O139" s="351"/>
      <c r="P139" s="351"/>
      <c r="Q139" s="351"/>
      <c r="R139" s="351"/>
      <c r="S139" s="351"/>
      <c r="T139" s="351"/>
      <c r="U139" s="351"/>
      <c r="V139" s="351"/>
      <c r="W139" s="351"/>
      <c r="X139" s="351"/>
      <c r="Y139" s="351"/>
      <c r="Z139" s="351"/>
      <c r="AA139" s="351"/>
      <c r="AB139" s="351"/>
      <c r="AC139" s="351"/>
      <c r="AD139" s="351"/>
      <c r="AE139" s="351"/>
      <c r="AF139" s="351"/>
      <c r="AG139" s="351"/>
      <c r="AH139" s="351"/>
      <c r="AI139" s="351"/>
      <c r="AJ139" s="351"/>
      <c r="AK139" s="351"/>
      <c r="AL139" s="351"/>
      <c r="AM139" s="351"/>
      <c r="AN139" s="351"/>
      <c r="AO139" s="351"/>
      <c r="AP139" s="351"/>
      <c r="AQ139" s="351"/>
      <c r="AR139" s="351"/>
      <c r="AS139" s="351"/>
      <c r="AT139" s="351"/>
      <c r="AU139" s="351"/>
      <c r="AV139" s="353"/>
      <c r="AW139" s="353"/>
      <c r="AX139" s="349"/>
      <c r="AY139" s="349"/>
      <c r="AZ139" s="349"/>
      <c r="BA139" s="351"/>
      <c r="BB139" s="354"/>
      <c r="BC139" s="351"/>
      <c r="BD139" s="355"/>
      <c r="BE139" s="356"/>
    </row>
    <row r="140" spans="1:57" s="350" customFormat="1" ht="15.75" customHeight="1" x14ac:dyDescent="0.25">
      <c r="A140" s="348"/>
      <c r="B140" s="349"/>
      <c r="D140" s="349"/>
      <c r="E140" s="349"/>
      <c r="F140" s="349"/>
      <c r="G140" s="349"/>
      <c r="H140" s="351"/>
      <c r="I140" s="351"/>
      <c r="J140" s="351"/>
      <c r="K140" s="352"/>
      <c r="L140" s="351"/>
      <c r="M140" s="351"/>
      <c r="N140" s="351"/>
      <c r="O140" s="351"/>
      <c r="P140" s="351"/>
      <c r="Q140" s="351"/>
      <c r="R140" s="351"/>
      <c r="S140" s="351"/>
      <c r="T140" s="351"/>
      <c r="U140" s="351"/>
      <c r="V140" s="351"/>
      <c r="W140" s="351"/>
      <c r="X140" s="351"/>
      <c r="Y140" s="351"/>
      <c r="Z140" s="351"/>
      <c r="AA140" s="351"/>
      <c r="AB140" s="351"/>
      <c r="AC140" s="351"/>
      <c r="AD140" s="351"/>
      <c r="AE140" s="351"/>
      <c r="AF140" s="351"/>
      <c r="AG140" s="351"/>
      <c r="AH140" s="351"/>
      <c r="AI140" s="351"/>
      <c r="AJ140" s="351"/>
      <c r="AK140" s="351"/>
      <c r="AL140" s="351"/>
      <c r="AM140" s="351"/>
      <c r="AN140" s="351"/>
      <c r="AO140" s="351"/>
      <c r="AP140" s="351"/>
      <c r="AQ140" s="351"/>
      <c r="AR140" s="351"/>
      <c r="AS140" s="351"/>
      <c r="AT140" s="351"/>
      <c r="AU140" s="351"/>
      <c r="AV140" s="353"/>
      <c r="AW140" s="353"/>
      <c r="AX140" s="349"/>
      <c r="AY140" s="349"/>
      <c r="AZ140" s="349"/>
      <c r="BA140" s="351"/>
      <c r="BB140" s="354"/>
      <c r="BC140" s="351"/>
      <c r="BD140" s="355"/>
      <c r="BE140" s="356"/>
    </row>
    <row r="141" spans="1:57" s="350" customFormat="1" ht="15.75" customHeight="1" x14ac:dyDescent="0.25">
      <c r="A141" s="348"/>
      <c r="B141" s="349"/>
      <c r="D141" s="349"/>
      <c r="E141" s="349"/>
      <c r="F141" s="349"/>
      <c r="G141" s="349"/>
      <c r="H141" s="351"/>
      <c r="I141" s="351"/>
      <c r="J141" s="351"/>
      <c r="K141" s="352"/>
      <c r="L141" s="351"/>
      <c r="M141" s="351"/>
      <c r="N141" s="351"/>
      <c r="O141" s="351"/>
      <c r="P141" s="351"/>
      <c r="Q141" s="351"/>
      <c r="R141" s="351"/>
      <c r="S141" s="351"/>
      <c r="T141" s="351"/>
      <c r="U141" s="351"/>
      <c r="V141" s="351"/>
      <c r="W141" s="351"/>
      <c r="X141" s="351"/>
      <c r="Y141" s="351"/>
      <c r="Z141" s="351"/>
      <c r="AA141" s="351"/>
      <c r="AB141" s="351"/>
      <c r="AC141" s="351"/>
      <c r="AD141" s="351"/>
      <c r="AE141" s="351"/>
      <c r="AF141" s="351"/>
      <c r="AG141" s="351"/>
      <c r="AH141" s="351"/>
      <c r="AI141" s="351"/>
      <c r="AJ141" s="351"/>
      <c r="AK141" s="351"/>
      <c r="AL141" s="351"/>
      <c r="AM141" s="351"/>
      <c r="AN141" s="351"/>
      <c r="AO141" s="351"/>
      <c r="AP141" s="351"/>
      <c r="AQ141" s="351"/>
      <c r="AR141" s="351"/>
      <c r="AS141" s="351"/>
      <c r="AT141" s="351"/>
      <c r="AU141" s="351"/>
      <c r="AV141" s="353"/>
      <c r="AW141" s="353"/>
      <c r="AX141" s="349"/>
      <c r="AY141" s="349"/>
      <c r="AZ141" s="349"/>
      <c r="BA141" s="351"/>
      <c r="BB141" s="354"/>
      <c r="BC141" s="351"/>
      <c r="BD141" s="355"/>
      <c r="BE141" s="356"/>
    </row>
    <row r="142" spans="1:57" s="350" customFormat="1" ht="15.75" customHeight="1" x14ac:dyDescent="0.25">
      <c r="A142" s="348"/>
      <c r="B142" s="349"/>
      <c r="D142" s="349"/>
      <c r="E142" s="349"/>
      <c r="F142" s="349"/>
      <c r="G142" s="349"/>
      <c r="H142" s="351"/>
      <c r="I142" s="351"/>
      <c r="J142" s="351"/>
      <c r="K142" s="352"/>
      <c r="L142" s="351"/>
      <c r="M142" s="351"/>
      <c r="N142" s="351"/>
      <c r="O142" s="351"/>
      <c r="P142" s="351"/>
      <c r="Q142" s="351"/>
      <c r="R142" s="351"/>
      <c r="S142" s="351"/>
      <c r="T142" s="351"/>
      <c r="U142" s="351"/>
      <c r="V142" s="351"/>
      <c r="W142" s="351"/>
      <c r="X142" s="351"/>
      <c r="Y142" s="351"/>
      <c r="Z142" s="351"/>
      <c r="AA142" s="351"/>
      <c r="AB142" s="351"/>
      <c r="AC142" s="351"/>
      <c r="AD142" s="351"/>
      <c r="AE142" s="351"/>
      <c r="AF142" s="351"/>
      <c r="AG142" s="351"/>
      <c r="AH142" s="351"/>
      <c r="AI142" s="351"/>
      <c r="AJ142" s="351"/>
      <c r="AK142" s="351"/>
      <c r="AL142" s="351"/>
      <c r="AM142" s="351"/>
      <c r="AN142" s="351"/>
      <c r="AO142" s="351"/>
      <c r="AP142" s="351"/>
      <c r="AQ142" s="351"/>
      <c r="AR142" s="351"/>
      <c r="AS142" s="351"/>
      <c r="AT142" s="351"/>
      <c r="AU142" s="351"/>
      <c r="AV142" s="353"/>
      <c r="AW142" s="353"/>
      <c r="AX142" s="349"/>
      <c r="AY142" s="349"/>
      <c r="AZ142" s="349"/>
      <c r="BA142" s="351"/>
      <c r="BB142" s="354"/>
      <c r="BC142" s="351"/>
      <c r="BD142" s="355"/>
      <c r="BE142" s="356"/>
    </row>
    <row r="143" spans="1:57" s="350" customFormat="1" ht="15.75" customHeight="1" x14ac:dyDescent="0.25">
      <c r="A143" s="348"/>
      <c r="B143" s="349"/>
      <c r="D143" s="349"/>
      <c r="E143" s="349"/>
      <c r="F143" s="349"/>
      <c r="G143" s="349"/>
      <c r="H143" s="351"/>
      <c r="I143" s="351"/>
      <c r="J143" s="351"/>
      <c r="K143" s="352"/>
      <c r="L143" s="351"/>
      <c r="M143" s="351"/>
      <c r="N143" s="351"/>
      <c r="O143" s="351"/>
      <c r="P143" s="351"/>
      <c r="Q143" s="351"/>
      <c r="R143" s="351"/>
      <c r="S143" s="351"/>
      <c r="T143" s="351"/>
      <c r="U143" s="351"/>
      <c r="V143" s="351"/>
      <c r="W143" s="351"/>
      <c r="X143" s="351"/>
      <c r="Y143" s="351"/>
      <c r="Z143" s="351"/>
      <c r="AA143" s="351"/>
      <c r="AB143" s="351"/>
      <c r="AC143" s="351"/>
      <c r="AD143" s="351"/>
      <c r="AE143" s="351"/>
      <c r="AF143" s="351"/>
      <c r="AG143" s="351"/>
      <c r="AH143" s="351"/>
      <c r="AI143" s="351"/>
      <c r="AJ143" s="351"/>
      <c r="AK143" s="351"/>
      <c r="AL143" s="351"/>
      <c r="AM143" s="351"/>
      <c r="AN143" s="351"/>
      <c r="AO143" s="351"/>
      <c r="AP143" s="351"/>
      <c r="AQ143" s="351"/>
      <c r="AR143" s="351"/>
      <c r="AS143" s="351"/>
      <c r="AT143" s="351"/>
      <c r="AU143" s="351"/>
      <c r="AV143" s="353"/>
      <c r="AW143" s="353"/>
      <c r="AX143" s="349"/>
      <c r="AY143" s="349"/>
      <c r="AZ143" s="349"/>
      <c r="BA143" s="351"/>
      <c r="BB143" s="354"/>
      <c r="BC143" s="351"/>
      <c r="BD143" s="355"/>
      <c r="BE143" s="356"/>
    </row>
    <row r="144" spans="1:57" s="350" customFormat="1" ht="15.75" customHeight="1" x14ac:dyDescent="0.25">
      <c r="A144" s="348"/>
      <c r="B144" s="349"/>
      <c r="D144" s="349"/>
      <c r="E144" s="349"/>
      <c r="F144" s="349"/>
      <c r="G144" s="349"/>
      <c r="H144" s="351"/>
      <c r="I144" s="351"/>
      <c r="J144" s="351"/>
      <c r="K144" s="352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51"/>
      <c r="Z144" s="351"/>
      <c r="AA144" s="351"/>
      <c r="AB144" s="351"/>
      <c r="AC144" s="351"/>
      <c r="AD144" s="351"/>
      <c r="AE144" s="351"/>
      <c r="AF144" s="351"/>
      <c r="AG144" s="351"/>
      <c r="AH144" s="351"/>
      <c r="AI144" s="351"/>
      <c r="AJ144" s="351"/>
      <c r="AK144" s="351"/>
      <c r="AL144" s="351"/>
      <c r="AM144" s="351"/>
      <c r="AN144" s="351"/>
      <c r="AO144" s="351"/>
      <c r="AP144" s="351"/>
      <c r="AQ144" s="351"/>
      <c r="AR144" s="351"/>
      <c r="AS144" s="351"/>
      <c r="AT144" s="351"/>
      <c r="AU144" s="351"/>
      <c r="AV144" s="353"/>
      <c r="AW144" s="353"/>
      <c r="AX144" s="349"/>
      <c r="AY144" s="349"/>
      <c r="AZ144" s="349"/>
      <c r="BA144" s="351"/>
      <c r="BB144" s="354"/>
      <c r="BC144" s="351"/>
      <c r="BD144" s="355"/>
      <c r="BE144" s="356"/>
    </row>
    <row r="145" spans="1:57" s="350" customFormat="1" ht="15.75" customHeight="1" x14ac:dyDescent="0.25">
      <c r="A145" s="348"/>
      <c r="B145" s="349"/>
      <c r="D145" s="349"/>
      <c r="E145" s="349"/>
      <c r="F145" s="349"/>
      <c r="G145" s="349"/>
      <c r="H145" s="351"/>
      <c r="I145" s="351"/>
      <c r="J145" s="351"/>
      <c r="K145" s="352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  <c r="AP145" s="351"/>
      <c r="AQ145" s="351"/>
      <c r="AR145" s="351"/>
      <c r="AS145" s="351"/>
      <c r="AT145" s="351"/>
      <c r="AU145" s="351"/>
      <c r="AV145" s="353"/>
      <c r="AW145" s="353"/>
      <c r="AX145" s="349"/>
      <c r="AY145" s="349"/>
      <c r="AZ145" s="349"/>
      <c r="BA145" s="351"/>
      <c r="BB145" s="354"/>
      <c r="BC145" s="351"/>
      <c r="BD145" s="355"/>
      <c r="BE145" s="356"/>
    </row>
    <row r="146" spans="1:57" s="350" customFormat="1" ht="15.75" customHeight="1" x14ac:dyDescent="0.25">
      <c r="A146" s="348"/>
      <c r="B146" s="349"/>
      <c r="D146" s="349"/>
      <c r="E146" s="349"/>
      <c r="F146" s="349"/>
      <c r="G146" s="349"/>
      <c r="H146" s="351"/>
      <c r="I146" s="351"/>
      <c r="J146" s="351"/>
      <c r="K146" s="352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  <c r="AP146" s="351"/>
      <c r="AQ146" s="351"/>
      <c r="AR146" s="351"/>
      <c r="AS146" s="351"/>
      <c r="AT146" s="351"/>
      <c r="AU146" s="351"/>
      <c r="AV146" s="353"/>
      <c r="AW146" s="353"/>
      <c r="AX146" s="349"/>
      <c r="AY146" s="349"/>
      <c r="AZ146" s="349"/>
      <c r="BA146" s="351"/>
      <c r="BB146" s="354"/>
      <c r="BC146" s="351"/>
      <c r="BD146" s="355"/>
      <c r="BE146" s="356"/>
    </row>
    <row r="147" spans="1:57" s="350" customFormat="1" ht="15.75" customHeight="1" x14ac:dyDescent="0.25">
      <c r="A147" s="348"/>
      <c r="B147" s="349"/>
      <c r="D147" s="349"/>
      <c r="E147" s="349"/>
      <c r="F147" s="349"/>
      <c r="G147" s="349"/>
      <c r="H147" s="351"/>
      <c r="I147" s="351"/>
      <c r="J147" s="351"/>
      <c r="K147" s="352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  <c r="AP147" s="351"/>
      <c r="AQ147" s="351"/>
      <c r="AR147" s="351"/>
      <c r="AS147" s="351"/>
      <c r="AT147" s="351"/>
      <c r="AU147" s="351"/>
      <c r="AV147" s="353"/>
      <c r="AW147" s="353"/>
      <c r="AX147" s="349"/>
      <c r="AY147" s="349"/>
      <c r="AZ147" s="349"/>
      <c r="BA147" s="351"/>
      <c r="BB147" s="354"/>
      <c r="BC147" s="351"/>
      <c r="BD147" s="355"/>
      <c r="BE147" s="356"/>
    </row>
    <row r="148" spans="1:57" s="350" customFormat="1" ht="15.75" customHeight="1" x14ac:dyDescent="0.25">
      <c r="A148" s="348"/>
      <c r="B148" s="349"/>
      <c r="D148" s="349"/>
      <c r="E148" s="349"/>
      <c r="F148" s="349"/>
      <c r="G148" s="349"/>
      <c r="H148" s="351"/>
      <c r="I148" s="351"/>
      <c r="J148" s="351"/>
      <c r="K148" s="352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  <c r="AP148" s="351"/>
      <c r="AQ148" s="351"/>
      <c r="AR148" s="351"/>
      <c r="AS148" s="351"/>
      <c r="AT148" s="351"/>
      <c r="AU148" s="351"/>
      <c r="AV148" s="353"/>
      <c r="AW148" s="353"/>
      <c r="AX148" s="349"/>
      <c r="AY148" s="349"/>
      <c r="AZ148" s="349"/>
      <c r="BA148" s="351"/>
      <c r="BB148" s="354"/>
      <c r="BC148" s="351"/>
      <c r="BD148" s="355"/>
      <c r="BE148" s="356"/>
    </row>
    <row r="149" spans="1:57" s="350" customFormat="1" ht="15.75" customHeight="1" x14ac:dyDescent="0.25">
      <c r="A149" s="348"/>
      <c r="B149" s="349"/>
      <c r="D149" s="349"/>
      <c r="E149" s="349"/>
      <c r="F149" s="349"/>
      <c r="G149" s="349"/>
      <c r="H149" s="351"/>
      <c r="I149" s="351"/>
      <c r="J149" s="351"/>
      <c r="K149" s="352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  <c r="AP149" s="351"/>
      <c r="AQ149" s="351"/>
      <c r="AR149" s="351"/>
      <c r="AS149" s="351"/>
      <c r="AT149" s="351"/>
      <c r="AU149" s="351"/>
      <c r="AV149" s="353"/>
      <c r="AW149" s="353"/>
      <c r="AX149" s="349"/>
      <c r="AY149" s="349"/>
      <c r="AZ149" s="349"/>
      <c r="BA149" s="351"/>
      <c r="BB149" s="354"/>
      <c r="BC149" s="351"/>
      <c r="BD149" s="355"/>
      <c r="BE149" s="356"/>
    </row>
    <row r="150" spans="1:57" s="350" customFormat="1" ht="15.75" customHeight="1" x14ac:dyDescent="0.25">
      <c r="A150" s="348"/>
      <c r="B150" s="349"/>
      <c r="D150" s="349"/>
      <c r="E150" s="349"/>
      <c r="F150" s="349"/>
      <c r="G150" s="349"/>
      <c r="H150" s="351"/>
      <c r="I150" s="351"/>
      <c r="J150" s="351"/>
      <c r="K150" s="352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  <c r="AP150" s="351"/>
      <c r="AQ150" s="351"/>
      <c r="AR150" s="351"/>
      <c r="AS150" s="351"/>
      <c r="AT150" s="351"/>
      <c r="AU150" s="351"/>
      <c r="AV150" s="353"/>
      <c r="AW150" s="353"/>
      <c r="AX150" s="349"/>
      <c r="AY150" s="349"/>
      <c r="AZ150" s="349"/>
      <c r="BA150" s="351"/>
      <c r="BB150" s="354"/>
      <c r="BC150" s="351"/>
      <c r="BD150" s="355"/>
      <c r="BE150" s="356"/>
    </row>
    <row r="151" spans="1:57" s="350" customFormat="1" ht="15.75" customHeight="1" x14ac:dyDescent="0.25">
      <c r="A151" s="348"/>
      <c r="B151" s="349"/>
      <c r="D151" s="349"/>
      <c r="E151" s="349"/>
      <c r="F151" s="349"/>
      <c r="G151" s="349"/>
      <c r="H151" s="351"/>
      <c r="I151" s="351"/>
      <c r="J151" s="351"/>
      <c r="K151" s="352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  <c r="AP151" s="351"/>
      <c r="AQ151" s="351"/>
      <c r="AR151" s="351"/>
      <c r="AS151" s="351"/>
      <c r="AT151" s="351"/>
      <c r="AU151" s="351"/>
      <c r="AV151" s="353"/>
      <c r="AW151" s="353"/>
      <c r="AX151" s="349"/>
      <c r="AY151" s="349"/>
      <c r="AZ151" s="349"/>
      <c r="BA151" s="351"/>
      <c r="BB151" s="354"/>
      <c r="BC151" s="351"/>
      <c r="BD151" s="355"/>
      <c r="BE151" s="356"/>
    </row>
    <row r="152" spans="1:57" s="350" customFormat="1" ht="15.75" customHeight="1" x14ac:dyDescent="0.25">
      <c r="A152" s="348"/>
      <c r="B152" s="349"/>
      <c r="D152" s="349"/>
      <c r="E152" s="349"/>
      <c r="F152" s="349"/>
      <c r="G152" s="349"/>
      <c r="H152" s="351"/>
      <c r="I152" s="351"/>
      <c r="J152" s="351"/>
      <c r="K152" s="352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  <c r="AP152" s="351"/>
      <c r="AQ152" s="351"/>
      <c r="AR152" s="351"/>
      <c r="AS152" s="351"/>
      <c r="AT152" s="351"/>
      <c r="AU152" s="351"/>
      <c r="AV152" s="353"/>
      <c r="AW152" s="353"/>
      <c r="AX152" s="349"/>
      <c r="AY152" s="349"/>
      <c r="AZ152" s="349"/>
      <c r="BA152" s="351"/>
      <c r="BB152" s="354"/>
      <c r="BC152" s="351"/>
      <c r="BD152" s="355"/>
      <c r="BE152" s="356"/>
    </row>
    <row r="153" spans="1:57" s="350" customFormat="1" ht="15.75" customHeight="1" x14ac:dyDescent="0.25">
      <c r="A153" s="348"/>
      <c r="B153" s="349"/>
      <c r="D153" s="349"/>
      <c r="E153" s="349"/>
      <c r="F153" s="349"/>
      <c r="G153" s="349"/>
      <c r="H153" s="351"/>
      <c r="I153" s="351"/>
      <c r="J153" s="351"/>
      <c r="K153" s="352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  <c r="AP153" s="351"/>
      <c r="AQ153" s="351"/>
      <c r="AR153" s="351"/>
      <c r="AS153" s="351"/>
      <c r="AT153" s="351"/>
      <c r="AU153" s="351"/>
      <c r="AV153" s="353"/>
      <c r="AW153" s="353"/>
      <c r="AX153" s="349"/>
      <c r="AY153" s="349"/>
      <c r="AZ153" s="349"/>
      <c r="BA153" s="351"/>
      <c r="BB153" s="354"/>
      <c r="BC153" s="351"/>
      <c r="BD153" s="355"/>
      <c r="BE153" s="356"/>
    </row>
    <row r="154" spans="1:57" s="350" customFormat="1" ht="15.75" customHeight="1" x14ac:dyDescent="0.25">
      <c r="A154" s="348"/>
      <c r="B154" s="349"/>
      <c r="D154" s="349"/>
      <c r="E154" s="349"/>
      <c r="F154" s="349"/>
      <c r="G154" s="349"/>
      <c r="H154" s="351"/>
      <c r="I154" s="351"/>
      <c r="J154" s="351"/>
      <c r="K154" s="352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  <c r="AP154" s="351"/>
      <c r="AQ154" s="351"/>
      <c r="AR154" s="351"/>
      <c r="AS154" s="351"/>
      <c r="AT154" s="351"/>
      <c r="AU154" s="351"/>
      <c r="AV154" s="353"/>
      <c r="AW154" s="353"/>
      <c r="AX154" s="349"/>
      <c r="AY154" s="349"/>
      <c r="AZ154" s="349"/>
      <c r="BA154" s="351"/>
      <c r="BB154" s="354"/>
      <c r="BC154" s="351"/>
      <c r="BD154" s="355"/>
      <c r="BE154" s="356"/>
    </row>
    <row r="155" spans="1:57" s="350" customFormat="1" ht="15.75" customHeight="1" x14ac:dyDescent="0.25">
      <c r="A155" s="348"/>
      <c r="B155" s="349"/>
      <c r="D155" s="349"/>
      <c r="E155" s="349"/>
      <c r="F155" s="349"/>
      <c r="G155" s="349"/>
      <c r="H155" s="351"/>
      <c r="I155" s="351"/>
      <c r="J155" s="351"/>
      <c r="K155" s="352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/>
      <c r="AM155" s="351"/>
      <c r="AN155" s="351"/>
      <c r="AO155" s="351"/>
      <c r="AP155" s="351"/>
      <c r="AQ155" s="351"/>
      <c r="AR155" s="351"/>
      <c r="AS155" s="351"/>
      <c r="AT155" s="351"/>
      <c r="AU155" s="351"/>
      <c r="AV155" s="353"/>
      <c r="AW155" s="353"/>
      <c r="AX155" s="349"/>
      <c r="AY155" s="349"/>
      <c r="AZ155" s="349"/>
      <c r="BA155" s="351"/>
      <c r="BB155" s="354"/>
      <c r="BC155" s="351"/>
      <c r="BD155" s="355"/>
      <c r="BE155" s="356"/>
    </row>
    <row r="156" spans="1:57" s="350" customFormat="1" ht="15.75" customHeight="1" x14ac:dyDescent="0.25">
      <c r="A156" s="348"/>
      <c r="B156" s="349"/>
      <c r="D156" s="349"/>
      <c r="E156" s="349"/>
      <c r="F156" s="349"/>
      <c r="G156" s="349"/>
      <c r="H156" s="351"/>
      <c r="I156" s="351"/>
      <c r="J156" s="351"/>
      <c r="K156" s="352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351"/>
      <c r="AA156" s="351"/>
      <c r="AB156" s="351"/>
      <c r="AC156" s="351"/>
      <c r="AD156" s="351"/>
      <c r="AE156" s="351"/>
      <c r="AF156" s="351"/>
      <c r="AG156" s="351"/>
      <c r="AH156" s="351"/>
      <c r="AI156" s="351"/>
      <c r="AJ156" s="351"/>
      <c r="AK156" s="351"/>
      <c r="AL156" s="351"/>
      <c r="AM156" s="351"/>
      <c r="AN156" s="351"/>
      <c r="AO156" s="351"/>
      <c r="AP156" s="351"/>
      <c r="AQ156" s="351"/>
      <c r="AR156" s="351"/>
      <c r="AS156" s="351"/>
      <c r="AT156" s="351"/>
      <c r="AU156" s="351"/>
      <c r="AV156" s="353"/>
      <c r="AW156" s="353"/>
      <c r="AX156" s="349"/>
      <c r="AY156" s="349"/>
      <c r="AZ156" s="349"/>
      <c r="BA156" s="351"/>
      <c r="BB156" s="354"/>
      <c r="BC156" s="351"/>
      <c r="BD156" s="355"/>
      <c r="BE156" s="356"/>
    </row>
    <row r="157" spans="1:57" s="350" customFormat="1" ht="15.75" customHeight="1" x14ac:dyDescent="0.25">
      <c r="A157" s="348"/>
      <c r="B157" s="349"/>
      <c r="D157" s="349"/>
      <c r="E157" s="349"/>
      <c r="F157" s="349"/>
      <c r="G157" s="349"/>
      <c r="H157" s="351"/>
      <c r="I157" s="351"/>
      <c r="J157" s="351"/>
      <c r="K157" s="352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351"/>
      <c r="AP157" s="351"/>
      <c r="AQ157" s="351"/>
      <c r="AR157" s="351"/>
      <c r="AS157" s="351"/>
      <c r="AT157" s="351"/>
      <c r="AU157" s="351"/>
      <c r="AV157" s="353"/>
      <c r="AW157" s="353"/>
      <c r="AX157" s="349"/>
      <c r="AY157" s="349"/>
      <c r="AZ157" s="349"/>
      <c r="BA157" s="351"/>
      <c r="BB157" s="354"/>
      <c r="BC157" s="351"/>
      <c r="BD157" s="355"/>
      <c r="BE157" s="356"/>
    </row>
    <row r="158" spans="1:57" s="350" customFormat="1" ht="15.75" customHeight="1" x14ac:dyDescent="0.25">
      <c r="A158" s="348"/>
      <c r="B158" s="349"/>
      <c r="D158" s="349"/>
      <c r="E158" s="349"/>
      <c r="F158" s="349"/>
      <c r="G158" s="349"/>
      <c r="H158" s="351"/>
      <c r="I158" s="351"/>
      <c r="J158" s="351"/>
      <c r="K158" s="352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351"/>
      <c r="AP158" s="351"/>
      <c r="AQ158" s="351"/>
      <c r="AR158" s="351"/>
      <c r="AS158" s="351"/>
      <c r="AT158" s="351"/>
      <c r="AU158" s="351"/>
      <c r="AV158" s="353"/>
      <c r="AW158" s="353"/>
      <c r="AX158" s="349"/>
      <c r="AY158" s="349"/>
      <c r="AZ158" s="349"/>
      <c r="BA158" s="351"/>
      <c r="BB158" s="354"/>
      <c r="BC158" s="351"/>
      <c r="BD158" s="355"/>
      <c r="BE158" s="356"/>
    </row>
    <row r="159" spans="1:57" s="350" customFormat="1" ht="15.75" customHeight="1" x14ac:dyDescent="0.25">
      <c r="A159" s="348"/>
      <c r="B159" s="349"/>
      <c r="D159" s="349"/>
      <c r="E159" s="349"/>
      <c r="F159" s="349"/>
      <c r="G159" s="349"/>
      <c r="H159" s="351"/>
      <c r="I159" s="351"/>
      <c r="J159" s="351"/>
      <c r="K159" s="352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351"/>
      <c r="AP159" s="351"/>
      <c r="AQ159" s="351"/>
      <c r="AR159" s="351"/>
      <c r="AS159" s="351"/>
      <c r="AT159" s="351"/>
      <c r="AU159" s="351"/>
      <c r="AV159" s="353"/>
      <c r="AW159" s="353"/>
      <c r="AX159" s="349"/>
      <c r="AY159" s="349"/>
      <c r="AZ159" s="349"/>
      <c r="BA159" s="351"/>
      <c r="BB159" s="354"/>
      <c r="BC159" s="351"/>
      <c r="BD159" s="355"/>
      <c r="BE159" s="356"/>
    </row>
    <row r="160" spans="1:57" s="350" customFormat="1" ht="15.75" customHeight="1" x14ac:dyDescent="0.25">
      <c r="A160" s="348"/>
      <c r="B160" s="349"/>
      <c r="D160" s="349"/>
      <c r="E160" s="349"/>
      <c r="F160" s="349"/>
      <c r="G160" s="349"/>
      <c r="H160" s="351"/>
      <c r="I160" s="351"/>
      <c r="J160" s="351"/>
      <c r="K160" s="352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351"/>
      <c r="AP160" s="351"/>
      <c r="AQ160" s="351"/>
      <c r="AR160" s="351"/>
      <c r="AS160" s="351"/>
      <c r="AT160" s="351"/>
      <c r="AU160" s="351"/>
      <c r="AV160" s="353"/>
      <c r="AW160" s="353"/>
      <c r="AX160" s="349"/>
      <c r="AY160" s="349"/>
      <c r="AZ160" s="349"/>
      <c r="BA160" s="351"/>
      <c r="BB160" s="354"/>
      <c r="BC160" s="351"/>
      <c r="BD160" s="355"/>
      <c r="BE160" s="356"/>
    </row>
    <row r="161" spans="1:57" s="350" customFormat="1" ht="15.75" customHeight="1" x14ac:dyDescent="0.25">
      <c r="A161" s="348"/>
      <c r="B161" s="349"/>
      <c r="D161" s="349"/>
      <c r="E161" s="349"/>
      <c r="F161" s="349"/>
      <c r="G161" s="349"/>
      <c r="H161" s="351"/>
      <c r="I161" s="351"/>
      <c r="J161" s="351"/>
      <c r="K161" s="352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351"/>
      <c r="AP161" s="351"/>
      <c r="AQ161" s="351"/>
      <c r="AR161" s="351"/>
      <c r="AS161" s="351"/>
      <c r="AT161" s="351"/>
      <c r="AU161" s="351"/>
      <c r="AV161" s="353"/>
      <c r="AW161" s="353"/>
      <c r="AX161" s="349"/>
      <c r="AY161" s="349"/>
      <c r="AZ161" s="349"/>
      <c r="BA161" s="351"/>
      <c r="BB161" s="354"/>
      <c r="BC161" s="351"/>
      <c r="BD161" s="355"/>
      <c r="BE161" s="356"/>
    </row>
    <row r="162" spans="1:57" s="350" customFormat="1" ht="15.75" customHeight="1" x14ac:dyDescent="0.25">
      <c r="A162" s="348"/>
      <c r="B162" s="349"/>
      <c r="D162" s="349"/>
      <c r="E162" s="349"/>
      <c r="F162" s="349"/>
      <c r="G162" s="349"/>
      <c r="H162" s="351"/>
      <c r="I162" s="351"/>
      <c r="J162" s="351"/>
      <c r="K162" s="352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351"/>
      <c r="AP162" s="351"/>
      <c r="AQ162" s="351"/>
      <c r="AR162" s="351"/>
      <c r="AS162" s="351"/>
      <c r="AT162" s="351"/>
      <c r="AU162" s="351"/>
      <c r="AV162" s="353"/>
      <c r="AW162" s="353"/>
      <c r="AX162" s="349"/>
      <c r="AY162" s="349"/>
      <c r="AZ162" s="349"/>
      <c r="BA162" s="351"/>
      <c r="BB162" s="354"/>
      <c r="BC162" s="351"/>
      <c r="BD162" s="355"/>
      <c r="BE162" s="356"/>
    </row>
    <row r="163" spans="1:57" s="350" customFormat="1" ht="15.75" customHeight="1" x14ac:dyDescent="0.25">
      <c r="A163" s="348"/>
      <c r="B163" s="349"/>
      <c r="D163" s="349"/>
      <c r="E163" s="349"/>
      <c r="F163" s="349"/>
      <c r="G163" s="349"/>
      <c r="H163" s="351"/>
      <c r="I163" s="351"/>
      <c r="J163" s="351"/>
      <c r="K163" s="352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351"/>
      <c r="AP163" s="351"/>
      <c r="AQ163" s="351"/>
      <c r="AR163" s="351"/>
      <c r="AS163" s="351"/>
      <c r="AT163" s="351"/>
      <c r="AU163" s="351"/>
      <c r="AV163" s="353"/>
      <c r="AW163" s="353"/>
      <c r="AX163" s="349"/>
      <c r="AY163" s="349"/>
      <c r="AZ163" s="349"/>
      <c r="BA163" s="351"/>
      <c r="BB163" s="354"/>
      <c r="BC163" s="351"/>
      <c r="BD163" s="355"/>
      <c r="BE163" s="356"/>
    </row>
    <row r="164" spans="1:57" s="350" customFormat="1" ht="15.75" customHeight="1" x14ac:dyDescent="0.25">
      <c r="A164" s="348"/>
      <c r="B164" s="349"/>
      <c r="D164" s="349"/>
      <c r="E164" s="349"/>
      <c r="F164" s="349"/>
      <c r="G164" s="349"/>
      <c r="H164" s="351"/>
      <c r="I164" s="351"/>
      <c r="J164" s="351"/>
      <c r="K164" s="352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351"/>
      <c r="AP164" s="351"/>
      <c r="AQ164" s="351"/>
      <c r="AR164" s="351"/>
      <c r="AS164" s="351"/>
      <c r="AT164" s="351"/>
      <c r="AU164" s="351"/>
      <c r="AV164" s="353"/>
      <c r="AW164" s="353"/>
      <c r="AX164" s="349"/>
      <c r="AY164" s="349"/>
      <c r="AZ164" s="349"/>
      <c r="BA164" s="351"/>
      <c r="BB164" s="354"/>
      <c r="BC164" s="351"/>
      <c r="BD164" s="355"/>
      <c r="BE164" s="356"/>
    </row>
    <row r="165" spans="1:57" s="350" customFormat="1" ht="15.75" customHeight="1" x14ac:dyDescent="0.25">
      <c r="A165" s="348"/>
      <c r="B165" s="349"/>
      <c r="D165" s="349"/>
      <c r="E165" s="349"/>
      <c r="F165" s="349"/>
      <c r="G165" s="349"/>
      <c r="H165" s="351"/>
      <c r="I165" s="351"/>
      <c r="J165" s="351"/>
      <c r="K165" s="352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351"/>
      <c r="AP165" s="351"/>
      <c r="AQ165" s="351"/>
      <c r="AR165" s="351"/>
      <c r="AS165" s="351"/>
      <c r="AT165" s="351"/>
      <c r="AU165" s="351"/>
      <c r="AV165" s="353"/>
      <c r="AW165" s="353"/>
      <c r="AX165" s="349"/>
      <c r="AY165" s="349"/>
      <c r="AZ165" s="349"/>
      <c r="BA165" s="351"/>
      <c r="BB165" s="354"/>
      <c r="BC165" s="351"/>
      <c r="BD165" s="355"/>
      <c r="BE165" s="356"/>
    </row>
    <row r="166" spans="1:57" s="350" customFormat="1" ht="15.75" customHeight="1" x14ac:dyDescent="0.25">
      <c r="A166" s="348"/>
      <c r="B166" s="349"/>
      <c r="D166" s="349"/>
      <c r="E166" s="349"/>
      <c r="F166" s="349"/>
      <c r="G166" s="349"/>
      <c r="H166" s="351"/>
      <c r="I166" s="351"/>
      <c r="J166" s="351"/>
      <c r="K166" s="352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351"/>
      <c r="AP166" s="351"/>
      <c r="AQ166" s="351"/>
      <c r="AR166" s="351"/>
      <c r="AS166" s="351"/>
      <c r="AT166" s="351"/>
      <c r="AU166" s="351"/>
      <c r="AV166" s="353"/>
      <c r="AW166" s="353"/>
      <c r="AX166" s="349"/>
      <c r="AY166" s="349"/>
      <c r="AZ166" s="349"/>
      <c r="BA166" s="351"/>
      <c r="BB166" s="354"/>
      <c r="BC166" s="351"/>
      <c r="BD166" s="355"/>
      <c r="BE166" s="356"/>
    </row>
    <row r="167" spans="1:57" s="350" customFormat="1" ht="15.75" customHeight="1" x14ac:dyDescent="0.25">
      <c r="A167" s="348"/>
      <c r="B167" s="349"/>
      <c r="D167" s="349"/>
      <c r="E167" s="349"/>
      <c r="F167" s="349"/>
      <c r="G167" s="349"/>
      <c r="H167" s="351"/>
      <c r="I167" s="351"/>
      <c r="J167" s="351"/>
      <c r="K167" s="352"/>
      <c r="L167" s="351"/>
      <c r="M167" s="351"/>
      <c r="N167" s="351"/>
      <c r="O167" s="351"/>
      <c r="P167" s="351"/>
      <c r="Q167" s="351"/>
      <c r="R167" s="351"/>
      <c r="S167" s="351"/>
      <c r="T167" s="351"/>
      <c r="U167" s="351"/>
      <c r="V167" s="351"/>
      <c r="W167" s="351"/>
      <c r="X167" s="351"/>
      <c r="Y167" s="351"/>
      <c r="Z167" s="351"/>
      <c r="AA167" s="351"/>
      <c r="AB167" s="351"/>
      <c r="AC167" s="351"/>
      <c r="AD167" s="351"/>
      <c r="AE167" s="351"/>
      <c r="AF167" s="351"/>
      <c r="AG167" s="351"/>
      <c r="AH167" s="351"/>
      <c r="AI167" s="351"/>
      <c r="AJ167" s="351"/>
      <c r="AK167" s="351"/>
      <c r="AL167" s="351"/>
      <c r="AM167" s="351"/>
      <c r="AN167" s="351"/>
      <c r="AO167" s="351"/>
      <c r="AP167" s="351"/>
      <c r="AQ167" s="351"/>
      <c r="AR167" s="351"/>
      <c r="AS167" s="351"/>
      <c r="AT167" s="351"/>
      <c r="AU167" s="351"/>
      <c r="AV167" s="353"/>
      <c r="AW167" s="353"/>
      <c r="AX167" s="349"/>
      <c r="AY167" s="349"/>
      <c r="AZ167" s="349"/>
      <c r="BA167" s="351"/>
      <c r="BB167" s="354"/>
      <c r="BC167" s="351"/>
      <c r="BD167" s="355"/>
      <c r="BE167" s="356"/>
    </row>
    <row r="168" spans="1:57" s="350" customFormat="1" ht="15.75" customHeight="1" x14ac:dyDescent="0.25">
      <c r="A168" s="348"/>
      <c r="B168" s="349"/>
      <c r="D168" s="349"/>
      <c r="E168" s="349"/>
      <c r="F168" s="349"/>
      <c r="G168" s="349"/>
      <c r="H168" s="351"/>
      <c r="I168" s="351"/>
      <c r="J168" s="351"/>
      <c r="K168" s="352"/>
      <c r="L168" s="351"/>
      <c r="M168" s="351"/>
      <c r="N168" s="351"/>
      <c r="O168" s="351"/>
      <c r="P168" s="351"/>
      <c r="Q168" s="351"/>
      <c r="R168" s="351"/>
      <c r="S168" s="351"/>
      <c r="T168" s="351"/>
      <c r="U168" s="351"/>
      <c r="V168" s="351"/>
      <c r="W168" s="351"/>
      <c r="X168" s="351"/>
      <c r="Y168" s="351"/>
      <c r="Z168" s="351"/>
      <c r="AA168" s="351"/>
      <c r="AB168" s="351"/>
      <c r="AC168" s="351"/>
      <c r="AD168" s="351"/>
      <c r="AE168" s="351"/>
      <c r="AF168" s="351"/>
      <c r="AG168" s="351"/>
      <c r="AH168" s="351"/>
      <c r="AI168" s="351"/>
      <c r="AJ168" s="351"/>
      <c r="AK168" s="351"/>
      <c r="AL168" s="351"/>
      <c r="AM168" s="351"/>
      <c r="AN168" s="351"/>
      <c r="AO168" s="351"/>
      <c r="AP168" s="351"/>
      <c r="AQ168" s="351"/>
      <c r="AR168" s="351"/>
      <c r="AS168" s="351"/>
      <c r="AT168" s="351"/>
      <c r="AU168" s="351"/>
      <c r="AV168" s="353"/>
      <c r="AW168" s="353"/>
      <c r="AX168" s="349"/>
      <c r="AY168" s="349"/>
      <c r="AZ168" s="349"/>
      <c r="BA168" s="351"/>
      <c r="BB168" s="354"/>
      <c r="BC168" s="351"/>
      <c r="BD168" s="355"/>
      <c r="BE168" s="356"/>
    </row>
    <row r="169" spans="1:57" s="350" customFormat="1" ht="15.75" customHeight="1" x14ac:dyDescent="0.25">
      <c r="A169" s="348"/>
      <c r="B169" s="349"/>
      <c r="D169" s="349"/>
      <c r="E169" s="349"/>
      <c r="F169" s="349"/>
      <c r="G169" s="349"/>
      <c r="H169" s="351"/>
      <c r="I169" s="351"/>
      <c r="J169" s="351"/>
      <c r="K169" s="352"/>
      <c r="L169" s="351"/>
      <c r="M169" s="351"/>
      <c r="N169" s="351"/>
      <c r="O169" s="351"/>
      <c r="P169" s="351"/>
      <c r="Q169" s="351"/>
      <c r="R169" s="351"/>
      <c r="S169" s="351"/>
      <c r="T169" s="351"/>
      <c r="U169" s="351"/>
      <c r="V169" s="351"/>
      <c r="W169" s="351"/>
      <c r="X169" s="351"/>
      <c r="Y169" s="351"/>
      <c r="Z169" s="351"/>
      <c r="AA169" s="351"/>
      <c r="AB169" s="351"/>
      <c r="AC169" s="351"/>
      <c r="AD169" s="351"/>
      <c r="AE169" s="351"/>
      <c r="AF169" s="351"/>
      <c r="AG169" s="351"/>
      <c r="AH169" s="351"/>
      <c r="AI169" s="351"/>
      <c r="AJ169" s="351"/>
      <c r="AK169" s="351"/>
      <c r="AL169" s="351"/>
      <c r="AM169" s="351"/>
      <c r="AN169" s="351"/>
      <c r="AO169" s="351"/>
      <c r="AP169" s="351"/>
      <c r="AQ169" s="351"/>
      <c r="AR169" s="351"/>
      <c r="AS169" s="351"/>
      <c r="AT169" s="351"/>
      <c r="AU169" s="351"/>
      <c r="AV169" s="353"/>
      <c r="AW169" s="353"/>
      <c r="AX169" s="349"/>
      <c r="AY169" s="349"/>
      <c r="AZ169" s="349"/>
      <c r="BA169" s="351"/>
      <c r="BB169" s="354"/>
      <c r="BC169" s="351"/>
      <c r="BD169" s="355"/>
      <c r="BE169" s="356"/>
    </row>
    <row r="170" spans="1:57" s="350" customFormat="1" ht="15.75" customHeight="1" x14ac:dyDescent="0.25">
      <c r="A170" s="348"/>
      <c r="B170" s="349"/>
      <c r="D170" s="349"/>
      <c r="E170" s="349"/>
      <c r="F170" s="349"/>
      <c r="G170" s="349"/>
      <c r="H170" s="351"/>
      <c r="I170" s="351"/>
      <c r="J170" s="351"/>
      <c r="K170" s="352"/>
      <c r="L170" s="351"/>
      <c r="M170" s="351"/>
      <c r="N170" s="351"/>
      <c r="O170" s="351"/>
      <c r="P170" s="351"/>
      <c r="Q170" s="351"/>
      <c r="R170" s="351"/>
      <c r="S170" s="351"/>
      <c r="T170" s="351"/>
      <c r="U170" s="351"/>
      <c r="V170" s="351"/>
      <c r="W170" s="351"/>
      <c r="X170" s="351"/>
      <c r="Y170" s="351"/>
      <c r="Z170" s="351"/>
      <c r="AA170" s="351"/>
      <c r="AB170" s="351"/>
      <c r="AC170" s="351"/>
      <c r="AD170" s="351"/>
      <c r="AE170" s="351"/>
      <c r="AF170" s="351"/>
      <c r="AG170" s="351"/>
      <c r="AH170" s="351"/>
      <c r="AI170" s="351"/>
      <c r="AJ170" s="351"/>
      <c r="AK170" s="351"/>
      <c r="AL170" s="351"/>
      <c r="AM170" s="351"/>
      <c r="AN170" s="351"/>
      <c r="AO170" s="351"/>
      <c r="AP170" s="351"/>
      <c r="AQ170" s="351"/>
      <c r="AR170" s="351"/>
      <c r="AS170" s="351"/>
      <c r="AT170" s="351"/>
      <c r="AU170" s="351"/>
      <c r="AV170" s="353"/>
      <c r="AW170" s="353"/>
      <c r="AX170" s="349"/>
      <c r="AY170" s="349"/>
      <c r="AZ170" s="349"/>
      <c r="BA170" s="351"/>
      <c r="BB170" s="354"/>
      <c r="BC170" s="351"/>
      <c r="BD170" s="355"/>
      <c r="BE170" s="356"/>
    </row>
    <row r="171" spans="1:57" s="350" customFormat="1" ht="15.75" customHeight="1" x14ac:dyDescent="0.25">
      <c r="A171" s="348"/>
      <c r="B171" s="349"/>
      <c r="D171" s="349"/>
      <c r="E171" s="349"/>
      <c r="F171" s="349"/>
      <c r="G171" s="349"/>
      <c r="H171" s="351"/>
      <c r="I171" s="351"/>
      <c r="J171" s="351"/>
      <c r="K171" s="352"/>
      <c r="L171" s="351"/>
      <c r="M171" s="351"/>
      <c r="N171" s="351"/>
      <c r="O171" s="351"/>
      <c r="P171" s="351"/>
      <c r="Q171" s="351"/>
      <c r="R171" s="351"/>
      <c r="S171" s="351"/>
      <c r="T171" s="351"/>
      <c r="U171" s="351"/>
      <c r="V171" s="351"/>
      <c r="W171" s="351"/>
      <c r="X171" s="351"/>
      <c r="Y171" s="351"/>
      <c r="Z171" s="351"/>
      <c r="AA171" s="351"/>
      <c r="AB171" s="351"/>
      <c r="AC171" s="351"/>
      <c r="AD171" s="351"/>
      <c r="AE171" s="351"/>
      <c r="AF171" s="351"/>
      <c r="AG171" s="351"/>
      <c r="AH171" s="351"/>
      <c r="AI171" s="351"/>
      <c r="AJ171" s="351"/>
      <c r="AK171" s="351"/>
      <c r="AL171" s="351"/>
      <c r="AM171" s="351"/>
      <c r="AN171" s="351"/>
      <c r="AO171" s="351"/>
      <c r="AP171" s="351"/>
      <c r="AQ171" s="351"/>
      <c r="AR171" s="351"/>
      <c r="AS171" s="351"/>
      <c r="AT171" s="351"/>
      <c r="AU171" s="351"/>
      <c r="AV171" s="353"/>
      <c r="AW171" s="353"/>
      <c r="AX171" s="349"/>
      <c r="AY171" s="349"/>
      <c r="AZ171" s="349"/>
      <c r="BA171" s="351"/>
      <c r="BB171" s="354"/>
      <c r="BC171" s="351"/>
      <c r="BD171" s="355"/>
      <c r="BE171" s="356"/>
    </row>
    <row r="172" spans="1:57" s="350" customFormat="1" ht="15.75" customHeight="1" x14ac:dyDescent="0.25">
      <c r="A172" s="348"/>
      <c r="B172" s="349"/>
      <c r="D172" s="349"/>
      <c r="E172" s="349"/>
      <c r="F172" s="349"/>
      <c r="G172" s="349"/>
      <c r="H172" s="351"/>
      <c r="I172" s="351"/>
      <c r="J172" s="351"/>
      <c r="K172" s="352"/>
      <c r="L172" s="351"/>
      <c r="M172" s="351"/>
      <c r="N172" s="351"/>
      <c r="O172" s="351"/>
      <c r="P172" s="351"/>
      <c r="Q172" s="351"/>
      <c r="R172" s="351"/>
      <c r="S172" s="351"/>
      <c r="T172" s="351"/>
      <c r="U172" s="351"/>
      <c r="V172" s="351"/>
      <c r="W172" s="351"/>
      <c r="X172" s="351"/>
      <c r="Y172" s="351"/>
      <c r="Z172" s="351"/>
      <c r="AA172" s="351"/>
      <c r="AB172" s="351"/>
      <c r="AC172" s="351"/>
      <c r="AD172" s="351"/>
      <c r="AE172" s="351"/>
      <c r="AF172" s="351"/>
      <c r="AG172" s="351"/>
      <c r="AH172" s="351"/>
      <c r="AI172" s="351"/>
      <c r="AJ172" s="351"/>
      <c r="AK172" s="351"/>
      <c r="AL172" s="351"/>
      <c r="AM172" s="351"/>
      <c r="AN172" s="351"/>
      <c r="AO172" s="351"/>
      <c r="AP172" s="351"/>
      <c r="AQ172" s="351"/>
      <c r="AR172" s="351"/>
      <c r="AS172" s="351"/>
      <c r="AT172" s="351"/>
      <c r="AU172" s="351"/>
      <c r="AV172" s="353"/>
      <c r="AW172" s="353"/>
      <c r="AX172" s="349"/>
      <c r="AY172" s="349"/>
      <c r="AZ172" s="349"/>
      <c r="BA172" s="351"/>
      <c r="BB172" s="354"/>
      <c r="BC172" s="351"/>
      <c r="BD172" s="355"/>
      <c r="BE172" s="356"/>
    </row>
    <row r="173" spans="1:57" s="350" customFormat="1" ht="15.75" customHeight="1" x14ac:dyDescent="0.25">
      <c r="A173" s="348"/>
      <c r="B173" s="349"/>
      <c r="D173" s="349"/>
      <c r="E173" s="349"/>
      <c r="F173" s="349"/>
      <c r="G173" s="349"/>
      <c r="H173" s="351"/>
      <c r="I173" s="351"/>
      <c r="J173" s="351"/>
      <c r="K173" s="352"/>
      <c r="L173" s="351"/>
      <c r="M173" s="351"/>
      <c r="N173" s="351"/>
      <c r="O173" s="351"/>
      <c r="P173" s="351"/>
      <c r="Q173" s="351"/>
      <c r="R173" s="351"/>
      <c r="S173" s="351"/>
      <c r="T173" s="351"/>
      <c r="U173" s="351"/>
      <c r="V173" s="351"/>
      <c r="W173" s="351"/>
      <c r="X173" s="351"/>
      <c r="Y173" s="351"/>
      <c r="Z173" s="351"/>
      <c r="AA173" s="351"/>
      <c r="AB173" s="351"/>
      <c r="AC173" s="351"/>
      <c r="AD173" s="351"/>
      <c r="AE173" s="351"/>
      <c r="AF173" s="351"/>
      <c r="AG173" s="351"/>
      <c r="AH173" s="351"/>
      <c r="AI173" s="351"/>
      <c r="AJ173" s="351"/>
      <c r="AK173" s="351"/>
      <c r="AL173" s="351"/>
      <c r="AM173" s="351"/>
      <c r="AN173" s="351"/>
      <c r="AO173" s="351"/>
      <c r="AP173" s="351"/>
      <c r="AQ173" s="351"/>
      <c r="AR173" s="351"/>
      <c r="AS173" s="351"/>
      <c r="AT173" s="351"/>
      <c r="AU173" s="351"/>
      <c r="AV173" s="353"/>
      <c r="AW173" s="353"/>
      <c r="AX173" s="349"/>
      <c r="AY173" s="349"/>
      <c r="AZ173" s="349"/>
      <c r="BA173" s="351"/>
      <c r="BB173" s="354"/>
      <c r="BC173" s="351"/>
      <c r="BD173" s="355"/>
      <c r="BE173" s="356"/>
    </row>
    <row r="174" spans="1:57" s="350" customFormat="1" ht="15.75" customHeight="1" x14ac:dyDescent="0.25">
      <c r="A174" s="348"/>
      <c r="B174" s="349"/>
      <c r="D174" s="349"/>
      <c r="E174" s="349"/>
      <c r="F174" s="349"/>
      <c r="G174" s="349"/>
      <c r="H174" s="351"/>
      <c r="I174" s="351"/>
      <c r="J174" s="351"/>
      <c r="K174" s="352"/>
      <c r="L174" s="351"/>
      <c r="M174" s="351"/>
      <c r="N174" s="351"/>
      <c r="O174" s="351"/>
      <c r="P174" s="351"/>
      <c r="Q174" s="351"/>
      <c r="R174" s="351"/>
      <c r="S174" s="351"/>
      <c r="T174" s="351"/>
      <c r="U174" s="351"/>
      <c r="V174" s="351"/>
      <c r="W174" s="351"/>
      <c r="X174" s="351"/>
      <c r="Y174" s="351"/>
      <c r="Z174" s="351"/>
      <c r="AA174" s="351"/>
      <c r="AB174" s="351"/>
      <c r="AC174" s="351"/>
      <c r="AD174" s="351"/>
      <c r="AE174" s="351"/>
      <c r="AF174" s="351"/>
      <c r="AG174" s="351"/>
      <c r="AH174" s="351"/>
      <c r="AI174" s="351"/>
      <c r="AJ174" s="351"/>
      <c r="AK174" s="351"/>
      <c r="AL174" s="351"/>
      <c r="AM174" s="351"/>
      <c r="AN174" s="351"/>
      <c r="AO174" s="351"/>
      <c r="AP174" s="351"/>
      <c r="AQ174" s="351"/>
      <c r="AR174" s="351"/>
      <c r="AS174" s="351"/>
      <c r="AT174" s="351"/>
      <c r="AU174" s="351"/>
      <c r="AV174" s="353"/>
      <c r="AW174" s="353"/>
      <c r="AX174" s="349"/>
      <c r="AY174" s="349"/>
      <c r="AZ174" s="349"/>
      <c r="BA174" s="351"/>
      <c r="BB174" s="354"/>
      <c r="BC174" s="351"/>
      <c r="BD174" s="355"/>
      <c r="BE174" s="356"/>
    </row>
    <row r="175" spans="1:57" s="350" customFormat="1" ht="15.75" customHeight="1" x14ac:dyDescent="0.25">
      <c r="A175" s="348"/>
      <c r="B175" s="349"/>
      <c r="D175" s="349"/>
      <c r="E175" s="349"/>
      <c r="F175" s="349"/>
      <c r="G175" s="349"/>
      <c r="H175" s="351"/>
      <c r="I175" s="351"/>
      <c r="J175" s="351"/>
      <c r="K175" s="352"/>
      <c r="L175" s="351"/>
      <c r="M175" s="351"/>
      <c r="N175" s="351"/>
      <c r="O175" s="351"/>
      <c r="P175" s="351"/>
      <c r="Q175" s="351"/>
      <c r="R175" s="351"/>
      <c r="S175" s="351"/>
      <c r="T175" s="351"/>
      <c r="U175" s="351"/>
      <c r="V175" s="351"/>
      <c r="W175" s="351"/>
      <c r="X175" s="351"/>
      <c r="Y175" s="351"/>
      <c r="Z175" s="351"/>
      <c r="AA175" s="351"/>
      <c r="AB175" s="351"/>
      <c r="AC175" s="351"/>
      <c r="AD175" s="351"/>
      <c r="AE175" s="351"/>
      <c r="AF175" s="351"/>
      <c r="AG175" s="351"/>
      <c r="AH175" s="351"/>
      <c r="AI175" s="351"/>
      <c r="AJ175" s="351"/>
      <c r="AK175" s="351"/>
      <c r="AL175" s="351"/>
      <c r="AM175" s="351"/>
      <c r="AN175" s="351"/>
      <c r="AO175" s="351"/>
      <c r="AP175" s="351"/>
      <c r="AQ175" s="351"/>
      <c r="AR175" s="351"/>
      <c r="AS175" s="351"/>
      <c r="AT175" s="351"/>
      <c r="AU175" s="351"/>
      <c r="AV175" s="353"/>
      <c r="AW175" s="353"/>
      <c r="AX175" s="349"/>
      <c r="AY175" s="349"/>
      <c r="AZ175" s="349"/>
      <c r="BA175" s="351"/>
      <c r="BB175" s="354"/>
      <c r="BC175" s="351"/>
      <c r="BD175" s="355"/>
      <c r="BE175" s="356"/>
    </row>
    <row r="176" spans="1:57" s="350" customFormat="1" ht="15.75" customHeight="1" x14ac:dyDescent="0.25">
      <c r="A176" s="348"/>
      <c r="B176" s="349"/>
      <c r="D176" s="349"/>
      <c r="E176" s="349"/>
      <c r="F176" s="349"/>
      <c r="G176" s="349"/>
      <c r="H176" s="351"/>
      <c r="I176" s="351"/>
      <c r="J176" s="351"/>
      <c r="K176" s="352"/>
      <c r="L176" s="351"/>
      <c r="M176" s="351"/>
      <c r="N176" s="351"/>
      <c r="O176" s="351"/>
      <c r="P176" s="351"/>
      <c r="Q176" s="351"/>
      <c r="R176" s="351"/>
      <c r="S176" s="351"/>
      <c r="T176" s="351"/>
      <c r="U176" s="351"/>
      <c r="V176" s="351"/>
      <c r="W176" s="351"/>
      <c r="X176" s="351"/>
      <c r="Y176" s="351"/>
      <c r="Z176" s="351"/>
      <c r="AA176" s="351"/>
      <c r="AB176" s="351"/>
      <c r="AC176" s="351"/>
      <c r="AD176" s="351"/>
      <c r="AE176" s="351"/>
      <c r="AF176" s="351"/>
      <c r="AG176" s="351"/>
      <c r="AH176" s="351"/>
      <c r="AI176" s="351"/>
      <c r="AJ176" s="351"/>
      <c r="AK176" s="351"/>
      <c r="AL176" s="351"/>
      <c r="AM176" s="351"/>
      <c r="AN176" s="351"/>
      <c r="AO176" s="351"/>
      <c r="AP176" s="351"/>
      <c r="AQ176" s="351"/>
      <c r="AR176" s="351"/>
      <c r="AS176" s="351"/>
      <c r="AT176" s="351"/>
      <c r="AU176" s="351"/>
      <c r="AV176" s="353"/>
      <c r="AW176" s="353"/>
      <c r="AX176" s="349"/>
      <c r="AY176" s="349"/>
      <c r="AZ176" s="349"/>
      <c r="BA176" s="351"/>
      <c r="BB176" s="354"/>
      <c r="BC176" s="351"/>
      <c r="BD176" s="355"/>
      <c r="BE176" s="356"/>
    </row>
    <row r="177" spans="1:57" s="350" customFormat="1" ht="15.75" customHeight="1" x14ac:dyDescent="0.25">
      <c r="A177" s="348"/>
      <c r="B177" s="349"/>
      <c r="D177" s="349"/>
      <c r="E177" s="349"/>
      <c r="F177" s="349"/>
      <c r="G177" s="349"/>
      <c r="H177" s="351"/>
      <c r="I177" s="351"/>
      <c r="J177" s="351"/>
      <c r="K177" s="352"/>
      <c r="L177" s="351"/>
      <c r="M177" s="351"/>
      <c r="N177" s="351"/>
      <c r="O177" s="351"/>
      <c r="P177" s="351"/>
      <c r="Q177" s="351"/>
      <c r="R177" s="351"/>
      <c r="S177" s="351"/>
      <c r="T177" s="351"/>
      <c r="U177" s="351"/>
      <c r="V177" s="351"/>
      <c r="W177" s="351"/>
      <c r="X177" s="351"/>
      <c r="Y177" s="351"/>
      <c r="Z177" s="351"/>
      <c r="AA177" s="351"/>
      <c r="AB177" s="351"/>
      <c r="AC177" s="351"/>
      <c r="AD177" s="351"/>
      <c r="AE177" s="351"/>
      <c r="AF177" s="351"/>
      <c r="AG177" s="351"/>
      <c r="AH177" s="351"/>
      <c r="AI177" s="351"/>
      <c r="AJ177" s="351"/>
      <c r="AK177" s="351"/>
      <c r="AL177" s="351"/>
      <c r="AM177" s="351"/>
      <c r="AN177" s="351"/>
      <c r="AO177" s="351"/>
      <c r="AP177" s="351"/>
      <c r="AQ177" s="351"/>
      <c r="AR177" s="351"/>
      <c r="AS177" s="351"/>
      <c r="AT177" s="351"/>
      <c r="AU177" s="351"/>
      <c r="AV177" s="353"/>
      <c r="AW177" s="353"/>
      <c r="AX177" s="349"/>
      <c r="AY177" s="349"/>
      <c r="AZ177" s="349"/>
      <c r="BA177" s="351"/>
      <c r="BB177" s="354"/>
      <c r="BC177" s="351"/>
      <c r="BD177" s="355"/>
      <c r="BE177" s="356"/>
    </row>
    <row r="178" spans="1:57" s="350" customFormat="1" ht="15.75" customHeight="1" x14ac:dyDescent="0.25">
      <c r="A178" s="348"/>
      <c r="B178" s="349"/>
      <c r="D178" s="349"/>
      <c r="E178" s="349"/>
      <c r="F178" s="349"/>
      <c r="G178" s="349"/>
      <c r="H178" s="351"/>
      <c r="I178" s="351"/>
      <c r="J178" s="351"/>
      <c r="K178" s="352"/>
      <c r="L178" s="351"/>
      <c r="M178" s="351"/>
      <c r="N178" s="351"/>
      <c r="O178" s="351"/>
      <c r="P178" s="351"/>
      <c r="Q178" s="351"/>
      <c r="R178" s="351"/>
      <c r="S178" s="351"/>
      <c r="T178" s="351"/>
      <c r="U178" s="351"/>
      <c r="V178" s="351"/>
      <c r="W178" s="351"/>
      <c r="X178" s="351"/>
      <c r="Y178" s="351"/>
      <c r="Z178" s="351"/>
      <c r="AA178" s="351"/>
      <c r="AB178" s="351"/>
      <c r="AC178" s="351"/>
      <c r="AD178" s="351"/>
      <c r="AE178" s="351"/>
      <c r="AF178" s="351"/>
      <c r="AG178" s="351"/>
      <c r="AH178" s="351"/>
      <c r="AI178" s="351"/>
      <c r="AJ178" s="351"/>
      <c r="AK178" s="351"/>
      <c r="AL178" s="351"/>
      <c r="AM178" s="351"/>
      <c r="AN178" s="351"/>
      <c r="AO178" s="351"/>
      <c r="AP178" s="351"/>
      <c r="AQ178" s="351"/>
      <c r="AR178" s="351"/>
      <c r="AS178" s="351"/>
      <c r="AT178" s="351"/>
      <c r="AU178" s="351"/>
      <c r="AV178" s="353"/>
      <c r="AW178" s="353"/>
      <c r="AX178" s="349"/>
      <c r="AY178" s="349"/>
      <c r="AZ178" s="349"/>
      <c r="BA178" s="351"/>
      <c r="BB178" s="354"/>
      <c r="BC178" s="351"/>
      <c r="BD178" s="355"/>
      <c r="BE178" s="356"/>
    </row>
    <row r="179" spans="1:57" s="350" customFormat="1" ht="15.75" customHeight="1" x14ac:dyDescent="0.25">
      <c r="A179" s="348"/>
      <c r="B179" s="349"/>
      <c r="D179" s="349"/>
      <c r="E179" s="349"/>
      <c r="F179" s="349"/>
      <c r="G179" s="349"/>
      <c r="H179" s="351"/>
      <c r="I179" s="351"/>
      <c r="J179" s="351"/>
      <c r="K179" s="352"/>
      <c r="L179" s="351"/>
      <c r="M179" s="351"/>
      <c r="N179" s="351"/>
      <c r="O179" s="351"/>
      <c r="P179" s="351"/>
      <c r="Q179" s="351"/>
      <c r="R179" s="351"/>
      <c r="S179" s="351"/>
      <c r="T179" s="351"/>
      <c r="U179" s="351"/>
      <c r="V179" s="351"/>
      <c r="W179" s="351"/>
      <c r="X179" s="351"/>
      <c r="Y179" s="351"/>
      <c r="Z179" s="351"/>
      <c r="AA179" s="351"/>
      <c r="AB179" s="351"/>
      <c r="AC179" s="351"/>
      <c r="AD179" s="351"/>
      <c r="AE179" s="351"/>
      <c r="AF179" s="351"/>
      <c r="AG179" s="351"/>
      <c r="AH179" s="351"/>
      <c r="AI179" s="351"/>
      <c r="AJ179" s="351"/>
      <c r="AK179" s="351"/>
      <c r="AL179" s="351"/>
      <c r="AM179" s="351"/>
      <c r="AN179" s="351"/>
      <c r="AO179" s="351"/>
      <c r="AP179" s="351"/>
      <c r="AQ179" s="351"/>
      <c r="AR179" s="351"/>
      <c r="AS179" s="351"/>
      <c r="AT179" s="351"/>
      <c r="AU179" s="351"/>
      <c r="AV179" s="353"/>
      <c r="AW179" s="353"/>
      <c r="AX179" s="349"/>
      <c r="AY179" s="349"/>
      <c r="AZ179" s="349"/>
      <c r="BA179" s="351"/>
      <c r="BB179" s="354"/>
      <c r="BC179" s="351"/>
      <c r="BD179" s="355"/>
      <c r="BE179" s="356"/>
    </row>
    <row r="180" spans="1:57" s="350" customFormat="1" ht="15.75" customHeight="1" x14ac:dyDescent="0.25">
      <c r="A180" s="348"/>
      <c r="B180" s="349"/>
      <c r="D180" s="349"/>
      <c r="E180" s="349"/>
      <c r="F180" s="349"/>
      <c r="G180" s="349"/>
      <c r="H180" s="351"/>
      <c r="I180" s="351"/>
      <c r="J180" s="351"/>
      <c r="K180" s="352"/>
      <c r="L180" s="351"/>
      <c r="M180" s="351"/>
      <c r="N180" s="351"/>
      <c r="O180" s="351"/>
      <c r="P180" s="351"/>
      <c r="Q180" s="351"/>
      <c r="R180" s="351"/>
      <c r="S180" s="351"/>
      <c r="T180" s="351"/>
      <c r="U180" s="351"/>
      <c r="V180" s="351"/>
      <c r="W180" s="351"/>
      <c r="X180" s="351"/>
      <c r="Y180" s="351"/>
      <c r="Z180" s="351"/>
      <c r="AA180" s="351"/>
      <c r="AB180" s="351"/>
      <c r="AC180" s="351"/>
      <c r="AD180" s="351"/>
      <c r="AE180" s="351"/>
      <c r="AF180" s="351"/>
      <c r="AG180" s="351"/>
      <c r="AH180" s="351"/>
      <c r="AI180" s="351"/>
      <c r="AJ180" s="351"/>
      <c r="AK180" s="351"/>
      <c r="AL180" s="351"/>
      <c r="AM180" s="351"/>
      <c r="AN180" s="351"/>
      <c r="AO180" s="351"/>
      <c r="AP180" s="351"/>
      <c r="AQ180" s="351"/>
      <c r="AR180" s="351"/>
      <c r="AS180" s="351"/>
      <c r="AT180" s="351"/>
      <c r="AU180" s="351"/>
      <c r="AV180" s="353"/>
      <c r="AW180" s="353"/>
      <c r="AX180" s="349"/>
      <c r="AY180" s="349"/>
      <c r="AZ180" s="349"/>
      <c r="BA180" s="351"/>
      <c r="BB180" s="354"/>
      <c r="BC180" s="351"/>
      <c r="BD180" s="355"/>
      <c r="BE180" s="356"/>
    </row>
    <row r="181" spans="1:57" s="350" customFormat="1" ht="15.75" customHeight="1" x14ac:dyDescent="0.25">
      <c r="A181" s="348"/>
      <c r="B181" s="349"/>
      <c r="D181" s="349"/>
      <c r="E181" s="349"/>
      <c r="F181" s="349"/>
      <c r="G181" s="349"/>
      <c r="H181" s="351"/>
      <c r="I181" s="351"/>
      <c r="J181" s="351"/>
      <c r="K181" s="352"/>
      <c r="L181" s="351"/>
      <c r="M181" s="351"/>
      <c r="N181" s="351"/>
      <c r="O181" s="351"/>
      <c r="P181" s="351"/>
      <c r="Q181" s="351"/>
      <c r="R181" s="351"/>
      <c r="S181" s="351"/>
      <c r="T181" s="351"/>
      <c r="U181" s="351"/>
      <c r="V181" s="351"/>
      <c r="W181" s="351"/>
      <c r="X181" s="351"/>
      <c r="Y181" s="351"/>
      <c r="Z181" s="351"/>
      <c r="AA181" s="351"/>
      <c r="AB181" s="351"/>
      <c r="AC181" s="351"/>
      <c r="AD181" s="351"/>
      <c r="AE181" s="351"/>
      <c r="AF181" s="351"/>
      <c r="AG181" s="351"/>
      <c r="AH181" s="351"/>
      <c r="AI181" s="351"/>
      <c r="AJ181" s="351"/>
      <c r="AK181" s="351"/>
      <c r="AL181" s="351"/>
      <c r="AM181" s="351"/>
      <c r="AN181" s="351"/>
      <c r="AO181" s="351"/>
      <c r="AP181" s="351"/>
      <c r="AQ181" s="351"/>
      <c r="AR181" s="351"/>
      <c r="AS181" s="351"/>
      <c r="AT181" s="351"/>
      <c r="AU181" s="351"/>
      <c r="AV181" s="353"/>
      <c r="AW181" s="353"/>
      <c r="AX181" s="349"/>
      <c r="AY181" s="349"/>
      <c r="AZ181" s="349"/>
      <c r="BA181" s="351"/>
      <c r="BB181" s="354"/>
      <c r="BC181" s="351"/>
      <c r="BD181" s="355"/>
      <c r="BE181" s="356"/>
    </row>
    <row r="182" spans="1:57" s="350" customFormat="1" ht="15.75" customHeight="1" x14ac:dyDescent="0.25">
      <c r="A182" s="348"/>
      <c r="B182" s="349"/>
      <c r="D182" s="349"/>
      <c r="E182" s="349"/>
      <c r="F182" s="349"/>
      <c r="G182" s="349"/>
      <c r="H182" s="351"/>
      <c r="I182" s="351"/>
      <c r="J182" s="351"/>
      <c r="K182" s="352"/>
      <c r="L182" s="351"/>
      <c r="M182" s="351"/>
      <c r="N182" s="351"/>
      <c r="O182" s="351"/>
      <c r="P182" s="351"/>
      <c r="Q182" s="351"/>
      <c r="R182" s="351"/>
      <c r="S182" s="351"/>
      <c r="T182" s="351"/>
      <c r="U182" s="351"/>
      <c r="V182" s="351"/>
      <c r="W182" s="351"/>
      <c r="X182" s="351"/>
      <c r="Y182" s="351"/>
      <c r="Z182" s="351"/>
      <c r="AA182" s="351"/>
      <c r="AB182" s="351"/>
      <c r="AC182" s="351"/>
      <c r="AD182" s="351"/>
      <c r="AE182" s="351"/>
      <c r="AF182" s="351"/>
      <c r="AG182" s="351"/>
      <c r="AH182" s="351"/>
      <c r="AI182" s="351"/>
      <c r="AJ182" s="351"/>
      <c r="AK182" s="351"/>
      <c r="AL182" s="351"/>
      <c r="AM182" s="351"/>
      <c r="AN182" s="351"/>
      <c r="AO182" s="351"/>
      <c r="AP182" s="351"/>
      <c r="AQ182" s="351"/>
      <c r="AR182" s="351"/>
      <c r="AS182" s="351"/>
      <c r="AT182" s="351"/>
      <c r="AU182" s="351"/>
      <c r="AV182" s="353"/>
      <c r="AW182" s="353"/>
      <c r="AX182" s="349"/>
      <c r="AY182" s="349"/>
      <c r="AZ182" s="349"/>
      <c r="BA182" s="351"/>
      <c r="BB182" s="354"/>
      <c r="BC182" s="351"/>
      <c r="BD182" s="355"/>
      <c r="BE182" s="356"/>
    </row>
    <row r="183" spans="1:57" s="350" customFormat="1" ht="15.75" customHeight="1" x14ac:dyDescent="0.25">
      <c r="A183" s="348"/>
      <c r="B183" s="349"/>
      <c r="D183" s="349"/>
      <c r="E183" s="349"/>
      <c r="F183" s="349"/>
      <c r="G183" s="349"/>
      <c r="H183" s="351"/>
      <c r="I183" s="351"/>
      <c r="J183" s="351"/>
      <c r="K183" s="352"/>
      <c r="L183" s="351"/>
      <c r="M183" s="351"/>
      <c r="N183" s="351"/>
      <c r="O183" s="351"/>
      <c r="P183" s="351"/>
      <c r="Q183" s="351"/>
      <c r="R183" s="351"/>
      <c r="S183" s="351"/>
      <c r="T183" s="351"/>
      <c r="U183" s="351"/>
      <c r="V183" s="351"/>
      <c r="W183" s="351"/>
      <c r="X183" s="351"/>
      <c r="Y183" s="351"/>
      <c r="Z183" s="351"/>
      <c r="AA183" s="351"/>
      <c r="AB183" s="351"/>
      <c r="AC183" s="351"/>
      <c r="AD183" s="351"/>
      <c r="AE183" s="351"/>
      <c r="AF183" s="351"/>
      <c r="AG183" s="351"/>
      <c r="AH183" s="351"/>
      <c r="AI183" s="351"/>
      <c r="AJ183" s="351"/>
      <c r="AK183" s="351"/>
      <c r="AL183" s="351"/>
      <c r="AM183" s="351"/>
      <c r="AN183" s="351"/>
      <c r="AO183" s="351"/>
      <c r="AP183" s="351"/>
      <c r="AQ183" s="351"/>
      <c r="AR183" s="351"/>
      <c r="AS183" s="351"/>
      <c r="AT183" s="351"/>
      <c r="AU183" s="351"/>
      <c r="AV183" s="353"/>
      <c r="AW183" s="353"/>
      <c r="AX183" s="349"/>
      <c r="AY183" s="349"/>
      <c r="AZ183" s="349"/>
      <c r="BA183" s="351"/>
      <c r="BB183" s="354"/>
      <c r="BC183" s="351"/>
      <c r="BD183" s="355"/>
      <c r="BE183" s="356"/>
    </row>
    <row r="184" spans="1:57" s="350" customFormat="1" ht="15.75" customHeight="1" x14ac:dyDescent="0.25">
      <c r="A184" s="348"/>
      <c r="B184" s="349"/>
      <c r="D184" s="349"/>
      <c r="E184" s="349"/>
      <c r="F184" s="349"/>
      <c r="G184" s="349"/>
      <c r="H184" s="351"/>
      <c r="I184" s="351"/>
      <c r="J184" s="351"/>
      <c r="K184" s="352"/>
      <c r="L184" s="351"/>
      <c r="M184" s="351"/>
      <c r="N184" s="351"/>
      <c r="O184" s="351"/>
      <c r="P184" s="351"/>
      <c r="Q184" s="351"/>
      <c r="R184" s="351"/>
      <c r="S184" s="351"/>
      <c r="T184" s="351"/>
      <c r="U184" s="351"/>
      <c r="V184" s="351"/>
      <c r="W184" s="351"/>
      <c r="X184" s="351"/>
      <c r="Y184" s="351"/>
      <c r="Z184" s="351"/>
      <c r="AA184" s="351"/>
      <c r="AB184" s="351"/>
      <c r="AC184" s="351"/>
      <c r="AD184" s="351"/>
      <c r="AE184" s="351"/>
      <c r="AF184" s="351"/>
      <c r="AG184" s="351"/>
      <c r="AH184" s="351"/>
      <c r="AI184" s="351"/>
      <c r="AJ184" s="351"/>
      <c r="AK184" s="351"/>
      <c r="AL184" s="351"/>
      <c r="AM184" s="351"/>
      <c r="AN184" s="351"/>
      <c r="AO184" s="351"/>
      <c r="AP184" s="351"/>
      <c r="AQ184" s="351"/>
      <c r="AR184" s="351"/>
      <c r="AS184" s="351"/>
      <c r="AT184" s="351"/>
      <c r="AU184" s="351"/>
      <c r="AV184" s="353"/>
      <c r="AW184" s="353"/>
      <c r="AX184" s="349"/>
      <c r="AY184" s="349"/>
      <c r="AZ184" s="349"/>
      <c r="BA184" s="351"/>
      <c r="BB184" s="354"/>
      <c r="BC184" s="351"/>
      <c r="BD184" s="355"/>
      <c r="BE184" s="356"/>
    </row>
    <row r="185" spans="1:57" s="350" customFormat="1" ht="15.75" customHeight="1" x14ac:dyDescent="0.25">
      <c r="A185" s="348"/>
      <c r="B185" s="349"/>
      <c r="D185" s="349"/>
      <c r="E185" s="349"/>
      <c r="F185" s="349"/>
      <c r="G185" s="349"/>
      <c r="H185" s="351"/>
      <c r="I185" s="351"/>
      <c r="J185" s="351"/>
      <c r="K185" s="352"/>
      <c r="L185" s="351"/>
      <c r="M185" s="351"/>
      <c r="N185" s="351"/>
      <c r="O185" s="351"/>
      <c r="P185" s="351"/>
      <c r="Q185" s="351"/>
      <c r="R185" s="351"/>
      <c r="S185" s="351"/>
      <c r="T185" s="351"/>
      <c r="U185" s="351"/>
      <c r="V185" s="351"/>
      <c r="W185" s="351"/>
      <c r="X185" s="351"/>
      <c r="Y185" s="351"/>
      <c r="Z185" s="351"/>
      <c r="AA185" s="351"/>
      <c r="AB185" s="351"/>
      <c r="AC185" s="351"/>
      <c r="AD185" s="351"/>
      <c r="AE185" s="351"/>
      <c r="AF185" s="351"/>
      <c r="AG185" s="351"/>
      <c r="AH185" s="351"/>
      <c r="AI185" s="351"/>
      <c r="AJ185" s="351"/>
      <c r="AK185" s="351"/>
      <c r="AL185" s="351"/>
      <c r="AM185" s="351"/>
      <c r="AN185" s="351"/>
      <c r="AO185" s="351"/>
      <c r="AP185" s="351"/>
      <c r="AQ185" s="351"/>
      <c r="AR185" s="351"/>
      <c r="AS185" s="351"/>
      <c r="AT185" s="351"/>
      <c r="AU185" s="351"/>
      <c r="AV185" s="353"/>
      <c r="AW185" s="353"/>
      <c r="AX185" s="349"/>
      <c r="AY185" s="349"/>
      <c r="AZ185" s="349"/>
      <c r="BA185" s="351"/>
      <c r="BB185" s="354"/>
      <c r="BC185" s="351"/>
      <c r="BD185" s="355"/>
      <c r="BE185" s="356"/>
    </row>
    <row r="186" spans="1:57" s="350" customFormat="1" ht="15.75" customHeight="1" x14ac:dyDescent="0.25">
      <c r="A186" s="348"/>
      <c r="B186" s="349"/>
      <c r="D186" s="349"/>
      <c r="E186" s="349"/>
      <c r="F186" s="349"/>
      <c r="G186" s="349"/>
      <c r="H186" s="351"/>
      <c r="I186" s="351"/>
      <c r="J186" s="351"/>
      <c r="K186" s="352"/>
      <c r="L186" s="351"/>
      <c r="M186" s="351"/>
      <c r="N186" s="351"/>
      <c r="O186" s="351"/>
      <c r="P186" s="351"/>
      <c r="Q186" s="351"/>
      <c r="R186" s="351"/>
      <c r="S186" s="351"/>
      <c r="T186" s="351"/>
      <c r="U186" s="351"/>
      <c r="V186" s="351"/>
      <c r="W186" s="351"/>
      <c r="X186" s="351"/>
      <c r="Y186" s="351"/>
      <c r="Z186" s="351"/>
      <c r="AA186" s="351"/>
      <c r="AB186" s="351"/>
      <c r="AC186" s="351"/>
      <c r="AD186" s="351"/>
      <c r="AE186" s="351"/>
      <c r="AF186" s="351"/>
      <c r="AG186" s="351"/>
      <c r="AH186" s="351"/>
      <c r="AI186" s="351"/>
      <c r="AJ186" s="351"/>
      <c r="AK186" s="351"/>
      <c r="AL186" s="351"/>
      <c r="AM186" s="351"/>
      <c r="AN186" s="351"/>
      <c r="AO186" s="351"/>
      <c r="AP186" s="351"/>
      <c r="AQ186" s="351"/>
      <c r="AR186" s="351"/>
      <c r="AS186" s="351"/>
      <c r="AT186" s="351"/>
      <c r="AU186" s="351"/>
      <c r="AV186" s="353"/>
      <c r="AW186" s="353"/>
      <c r="AX186" s="349"/>
      <c r="AY186" s="349"/>
      <c r="AZ186" s="349"/>
      <c r="BA186" s="351"/>
      <c r="BB186" s="354"/>
      <c r="BC186" s="351"/>
      <c r="BD186" s="355"/>
      <c r="BE186" s="356"/>
    </row>
    <row r="187" spans="1:57" s="350" customFormat="1" ht="15.75" customHeight="1" x14ac:dyDescent="0.25">
      <c r="A187" s="348"/>
      <c r="B187" s="349"/>
      <c r="D187" s="349"/>
      <c r="E187" s="349"/>
      <c r="F187" s="349"/>
      <c r="G187" s="349"/>
      <c r="H187" s="351"/>
      <c r="I187" s="351"/>
      <c r="J187" s="351"/>
      <c r="K187" s="352"/>
      <c r="L187" s="351"/>
      <c r="M187" s="351"/>
      <c r="N187" s="351"/>
      <c r="O187" s="351"/>
      <c r="P187" s="351"/>
      <c r="Q187" s="351"/>
      <c r="R187" s="351"/>
      <c r="S187" s="351"/>
      <c r="T187" s="351"/>
      <c r="U187" s="351"/>
      <c r="V187" s="351"/>
      <c r="W187" s="351"/>
      <c r="X187" s="351"/>
      <c r="Y187" s="351"/>
      <c r="Z187" s="351"/>
      <c r="AA187" s="351"/>
      <c r="AB187" s="351"/>
      <c r="AC187" s="351"/>
      <c r="AD187" s="351"/>
      <c r="AE187" s="351"/>
      <c r="AF187" s="351"/>
      <c r="AG187" s="351"/>
      <c r="AH187" s="351"/>
      <c r="AI187" s="351"/>
      <c r="AJ187" s="351"/>
      <c r="AK187" s="351"/>
      <c r="AL187" s="351"/>
      <c r="AM187" s="351"/>
      <c r="AN187" s="351"/>
      <c r="AO187" s="351"/>
      <c r="AP187" s="351"/>
      <c r="AQ187" s="351"/>
      <c r="AR187" s="351"/>
      <c r="AS187" s="351"/>
      <c r="AT187" s="351"/>
      <c r="AU187" s="351"/>
      <c r="AV187" s="353"/>
      <c r="AW187" s="353"/>
      <c r="AX187" s="349"/>
      <c r="AY187" s="349"/>
      <c r="AZ187" s="349"/>
      <c r="BA187" s="351"/>
      <c r="BB187" s="354"/>
      <c r="BC187" s="351"/>
      <c r="BD187" s="355"/>
      <c r="BE187" s="356"/>
    </row>
    <row r="188" spans="1:57" s="350" customFormat="1" ht="15.75" customHeight="1" x14ac:dyDescent="0.25">
      <c r="A188" s="348"/>
      <c r="B188" s="349"/>
      <c r="D188" s="349"/>
      <c r="E188" s="349"/>
      <c r="F188" s="349"/>
      <c r="G188" s="349"/>
      <c r="H188" s="351"/>
      <c r="I188" s="351"/>
      <c r="J188" s="351"/>
      <c r="K188" s="352"/>
      <c r="L188" s="351"/>
      <c r="M188" s="351"/>
      <c r="N188" s="351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51"/>
      <c r="Z188" s="351"/>
      <c r="AA188" s="351"/>
      <c r="AB188" s="351"/>
      <c r="AC188" s="351"/>
      <c r="AD188" s="351"/>
      <c r="AE188" s="351"/>
      <c r="AF188" s="351"/>
      <c r="AG188" s="351"/>
      <c r="AH188" s="351"/>
      <c r="AI188" s="351"/>
      <c r="AJ188" s="351"/>
      <c r="AK188" s="351"/>
      <c r="AL188" s="351"/>
      <c r="AM188" s="351"/>
      <c r="AN188" s="351"/>
      <c r="AO188" s="351"/>
      <c r="AP188" s="351"/>
      <c r="AQ188" s="351"/>
      <c r="AR188" s="351"/>
      <c r="AS188" s="351"/>
      <c r="AT188" s="351"/>
      <c r="AU188" s="351"/>
      <c r="AV188" s="353"/>
      <c r="AW188" s="353"/>
      <c r="AX188" s="349"/>
      <c r="AY188" s="349"/>
      <c r="AZ188" s="349"/>
      <c r="BA188" s="351"/>
      <c r="BB188" s="354"/>
      <c r="BC188" s="351"/>
      <c r="BD188" s="355"/>
      <c r="BE188" s="356"/>
    </row>
    <row r="189" spans="1:57" s="350" customFormat="1" ht="15.75" customHeight="1" x14ac:dyDescent="0.25">
      <c r="A189" s="348"/>
      <c r="B189" s="349"/>
      <c r="D189" s="349"/>
      <c r="E189" s="349"/>
      <c r="F189" s="349"/>
      <c r="G189" s="349"/>
      <c r="H189" s="351"/>
      <c r="I189" s="351"/>
      <c r="J189" s="351"/>
      <c r="K189" s="352"/>
      <c r="L189" s="351"/>
      <c r="M189" s="351"/>
      <c r="N189" s="351"/>
      <c r="O189" s="351"/>
      <c r="P189" s="351"/>
      <c r="Q189" s="351"/>
      <c r="R189" s="351"/>
      <c r="S189" s="351"/>
      <c r="T189" s="351"/>
      <c r="U189" s="351"/>
      <c r="V189" s="351"/>
      <c r="W189" s="351"/>
      <c r="X189" s="351"/>
      <c r="Y189" s="351"/>
      <c r="Z189" s="351"/>
      <c r="AA189" s="351"/>
      <c r="AB189" s="351"/>
      <c r="AC189" s="351"/>
      <c r="AD189" s="351"/>
      <c r="AE189" s="351"/>
      <c r="AF189" s="351"/>
      <c r="AG189" s="351"/>
      <c r="AH189" s="351"/>
      <c r="AI189" s="351"/>
      <c r="AJ189" s="351"/>
      <c r="AK189" s="351"/>
      <c r="AL189" s="351"/>
      <c r="AM189" s="351"/>
      <c r="AN189" s="351"/>
      <c r="AO189" s="351"/>
      <c r="AP189" s="351"/>
      <c r="AQ189" s="351"/>
      <c r="AR189" s="351"/>
      <c r="AS189" s="351"/>
      <c r="AT189" s="351"/>
      <c r="AU189" s="351"/>
      <c r="AV189" s="353"/>
      <c r="AW189" s="353"/>
      <c r="AX189" s="349"/>
      <c r="AY189" s="349"/>
      <c r="AZ189" s="349"/>
      <c r="BA189" s="351"/>
      <c r="BB189" s="354"/>
      <c r="BC189" s="351"/>
      <c r="BD189" s="355"/>
      <c r="BE189" s="356"/>
    </row>
    <row r="190" spans="1:57" s="350" customFormat="1" ht="15.75" customHeight="1" x14ac:dyDescent="0.25">
      <c r="A190" s="348"/>
      <c r="B190" s="349"/>
      <c r="D190" s="349"/>
      <c r="E190" s="349"/>
      <c r="F190" s="349"/>
      <c r="G190" s="349"/>
      <c r="H190" s="351"/>
      <c r="I190" s="351"/>
      <c r="J190" s="351"/>
      <c r="K190" s="352"/>
      <c r="L190" s="351"/>
      <c r="M190" s="351"/>
      <c r="N190" s="351"/>
      <c r="O190" s="351"/>
      <c r="P190" s="351"/>
      <c r="Q190" s="351"/>
      <c r="R190" s="351"/>
      <c r="S190" s="351"/>
      <c r="T190" s="351"/>
      <c r="U190" s="351"/>
      <c r="V190" s="351"/>
      <c r="W190" s="351"/>
      <c r="X190" s="351"/>
      <c r="Y190" s="351"/>
      <c r="Z190" s="351"/>
      <c r="AA190" s="351"/>
      <c r="AB190" s="351"/>
      <c r="AC190" s="351"/>
      <c r="AD190" s="351"/>
      <c r="AE190" s="351"/>
      <c r="AF190" s="351"/>
      <c r="AG190" s="351"/>
      <c r="AH190" s="351"/>
      <c r="AI190" s="351"/>
      <c r="AJ190" s="351"/>
      <c r="AK190" s="351"/>
      <c r="AL190" s="351"/>
      <c r="AM190" s="351"/>
      <c r="AN190" s="351"/>
      <c r="AO190" s="351"/>
      <c r="AP190" s="351"/>
      <c r="AQ190" s="351"/>
      <c r="AR190" s="351"/>
      <c r="AS190" s="351"/>
      <c r="AT190" s="351"/>
      <c r="AU190" s="351"/>
      <c r="AV190" s="353"/>
      <c r="AW190" s="353"/>
      <c r="AX190" s="349"/>
      <c r="AY190" s="349"/>
      <c r="AZ190" s="349"/>
      <c r="BA190" s="351"/>
      <c r="BB190" s="354"/>
      <c r="BC190" s="351"/>
      <c r="BD190" s="355"/>
      <c r="BE190" s="356"/>
    </row>
    <row r="191" spans="1:57" s="350" customFormat="1" ht="15.75" customHeight="1" x14ac:dyDescent="0.25">
      <c r="A191" s="348"/>
      <c r="B191" s="349"/>
      <c r="D191" s="349"/>
      <c r="E191" s="349"/>
      <c r="F191" s="349"/>
      <c r="G191" s="349"/>
      <c r="H191" s="351"/>
      <c r="I191" s="351"/>
      <c r="J191" s="351"/>
      <c r="K191" s="352"/>
      <c r="L191" s="351"/>
      <c r="M191" s="351"/>
      <c r="N191" s="351"/>
      <c r="O191" s="351"/>
      <c r="P191" s="351"/>
      <c r="Q191" s="351"/>
      <c r="R191" s="351"/>
      <c r="S191" s="351"/>
      <c r="T191" s="351"/>
      <c r="U191" s="351"/>
      <c r="V191" s="351"/>
      <c r="W191" s="351"/>
      <c r="X191" s="351"/>
      <c r="Y191" s="351"/>
      <c r="Z191" s="351"/>
      <c r="AA191" s="351"/>
      <c r="AB191" s="351"/>
      <c r="AC191" s="351"/>
      <c r="AD191" s="351"/>
      <c r="AE191" s="351"/>
      <c r="AF191" s="351"/>
      <c r="AG191" s="351"/>
      <c r="AH191" s="351"/>
      <c r="AI191" s="351"/>
      <c r="AJ191" s="351"/>
      <c r="AK191" s="351"/>
      <c r="AL191" s="351"/>
      <c r="AM191" s="351"/>
      <c r="AN191" s="351"/>
      <c r="AO191" s="351"/>
      <c r="AP191" s="351"/>
      <c r="AQ191" s="351"/>
      <c r="AR191" s="351"/>
      <c r="AS191" s="351"/>
      <c r="AT191" s="351"/>
      <c r="AU191" s="351"/>
      <c r="AV191" s="353"/>
      <c r="AW191" s="353"/>
      <c r="AX191" s="349"/>
      <c r="AY191" s="349"/>
      <c r="AZ191" s="349"/>
      <c r="BA191" s="351"/>
      <c r="BB191" s="354"/>
      <c r="BC191" s="351"/>
      <c r="BD191" s="355"/>
      <c r="BE191" s="356"/>
    </row>
    <row r="192" spans="1:57" s="350" customFormat="1" ht="15.75" customHeight="1" x14ac:dyDescent="0.25">
      <c r="A192" s="348"/>
      <c r="B192" s="349"/>
      <c r="D192" s="349"/>
      <c r="E192" s="349"/>
      <c r="F192" s="349"/>
      <c r="G192" s="349"/>
      <c r="H192" s="351"/>
      <c r="I192" s="351"/>
      <c r="J192" s="351"/>
      <c r="K192" s="352"/>
      <c r="L192" s="351"/>
      <c r="M192" s="351"/>
      <c r="N192" s="351"/>
      <c r="O192" s="351"/>
      <c r="P192" s="351"/>
      <c r="Q192" s="351"/>
      <c r="R192" s="351"/>
      <c r="S192" s="351"/>
      <c r="T192" s="351"/>
      <c r="U192" s="351"/>
      <c r="V192" s="351"/>
      <c r="W192" s="351"/>
      <c r="X192" s="351"/>
      <c r="Y192" s="351"/>
      <c r="Z192" s="351"/>
      <c r="AA192" s="351"/>
      <c r="AB192" s="351"/>
      <c r="AC192" s="351"/>
      <c r="AD192" s="351"/>
      <c r="AE192" s="351"/>
      <c r="AF192" s="351"/>
      <c r="AG192" s="351"/>
      <c r="AH192" s="351"/>
      <c r="AI192" s="351"/>
      <c r="AJ192" s="351"/>
      <c r="AK192" s="351"/>
      <c r="AL192" s="351"/>
      <c r="AM192" s="351"/>
      <c r="AN192" s="351"/>
      <c r="AO192" s="351"/>
      <c r="AP192" s="351"/>
      <c r="AQ192" s="351"/>
      <c r="AR192" s="351"/>
      <c r="AS192" s="351"/>
      <c r="AT192" s="351"/>
      <c r="AU192" s="351"/>
      <c r="AV192" s="353"/>
      <c r="AW192" s="353"/>
      <c r="AX192" s="349"/>
      <c r="AY192" s="349"/>
      <c r="AZ192" s="349"/>
      <c r="BA192" s="351"/>
      <c r="BB192" s="354"/>
      <c r="BC192" s="351"/>
      <c r="BD192" s="355"/>
      <c r="BE192" s="356"/>
    </row>
    <row r="193" spans="1:57" s="350" customFormat="1" ht="15.75" customHeight="1" x14ac:dyDescent="0.25">
      <c r="A193" s="348"/>
      <c r="B193" s="349"/>
      <c r="D193" s="349"/>
      <c r="E193" s="349"/>
      <c r="F193" s="349"/>
      <c r="G193" s="349"/>
      <c r="H193" s="351"/>
      <c r="I193" s="351"/>
      <c r="J193" s="351"/>
      <c r="K193" s="352"/>
      <c r="L193" s="351"/>
      <c r="M193" s="351"/>
      <c r="N193" s="351"/>
      <c r="O193" s="351"/>
      <c r="P193" s="351"/>
      <c r="Q193" s="351"/>
      <c r="R193" s="351"/>
      <c r="S193" s="351"/>
      <c r="T193" s="351"/>
      <c r="U193" s="351"/>
      <c r="V193" s="351"/>
      <c r="W193" s="351"/>
      <c r="X193" s="351"/>
      <c r="Y193" s="351"/>
      <c r="Z193" s="351"/>
      <c r="AA193" s="351"/>
      <c r="AB193" s="351"/>
      <c r="AC193" s="351"/>
      <c r="AD193" s="351"/>
      <c r="AE193" s="351"/>
      <c r="AF193" s="351"/>
      <c r="AG193" s="351"/>
      <c r="AH193" s="351"/>
      <c r="AI193" s="351"/>
      <c r="AJ193" s="351"/>
      <c r="AK193" s="351"/>
      <c r="AL193" s="351"/>
      <c r="AM193" s="351"/>
      <c r="AN193" s="351"/>
      <c r="AO193" s="351"/>
      <c r="AP193" s="351"/>
      <c r="AQ193" s="351"/>
      <c r="AR193" s="351"/>
      <c r="AS193" s="351"/>
      <c r="AT193" s="351"/>
      <c r="AU193" s="351"/>
      <c r="AV193" s="353"/>
      <c r="AW193" s="353"/>
      <c r="AX193" s="349"/>
      <c r="AY193" s="349"/>
      <c r="AZ193" s="349"/>
      <c r="BA193" s="351"/>
      <c r="BB193" s="354"/>
      <c r="BC193" s="351"/>
      <c r="BD193" s="355"/>
      <c r="BE193" s="356"/>
    </row>
    <row r="194" spans="1:57" s="350" customFormat="1" ht="15.75" customHeight="1" x14ac:dyDescent="0.25">
      <c r="A194" s="348"/>
      <c r="B194" s="349"/>
      <c r="D194" s="349"/>
      <c r="E194" s="349"/>
      <c r="F194" s="349"/>
      <c r="G194" s="349"/>
      <c r="H194" s="351"/>
      <c r="I194" s="351"/>
      <c r="J194" s="351"/>
      <c r="K194" s="352"/>
      <c r="L194" s="351"/>
      <c r="M194" s="351"/>
      <c r="N194" s="351"/>
      <c r="O194" s="351"/>
      <c r="P194" s="351"/>
      <c r="Q194" s="351"/>
      <c r="R194" s="351"/>
      <c r="S194" s="351"/>
      <c r="T194" s="351"/>
      <c r="U194" s="351"/>
      <c r="V194" s="351"/>
      <c r="W194" s="351"/>
      <c r="X194" s="351"/>
      <c r="Y194" s="351"/>
      <c r="Z194" s="351"/>
      <c r="AA194" s="351"/>
      <c r="AB194" s="351"/>
      <c r="AC194" s="351"/>
      <c r="AD194" s="351"/>
      <c r="AE194" s="351"/>
      <c r="AF194" s="351"/>
      <c r="AG194" s="351"/>
      <c r="AH194" s="351"/>
      <c r="AI194" s="351"/>
      <c r="AJ194" s="351"/>
      <c r="AK194" s="351"/>
      <c r="AL194" s="351"/>
      <c r="AM194" s="351"/>
      <c r="AN194" s="351"/>
      <c r="AO194" s="351"/>
      <c r="AP194" s="351"/>
      <c r="AQ194" s="351"/>
      <c r="AR194" s="351"/>
      <c r="AS194" s="351"/>
      <c r="AT194" s="351"/>
      <c r="AU194" s="351"/>
      <c r="AV194" s="353"/>
      <c r="AW194" s="353"/>
      <c r="AX194" s="349"/>
      <c r="AY194" s="349"/>
      <c r="AZ194" s="349"/>
      <c r="BA194" s="351"/>
      <c r="BB194" s="354"/>
      <c r="BC194" s="351"/>
      <c r="BD194" s="355"/>
      <c r="BE194" s="356"/>
    </row>
    <row r="195" spans="1:57" s="350" customFormat="1" ht="15.75" customHeight="1" x14ac:dyDescent="0.25">
      <c r="A195" s="348"/>
      <c r="B195" s="349"/>
      <c r="D195" s="349"/>
      <c r="E195" s="349"/>
      <c r="F195" s="349"/>
      <c r="G195" s="349"/>
      <c r="H195" s="351"/>
      <c r="I195" s="351"/>
      <c r="J195" s="351"/>
      <c r="K195" s="352"/>
      <c r="L195" s="351"/>
      <c r="M195" s="351"/>
      <c r="N195" s="351"/>
      <c r="O195" s="351"/>
      <c r="P195" s="351"/>
      <c r="Q195" s="351"/>
      <c r="R195" s="351"/>
      <c r="S195" s="351"/>
      <c r="T195" s="351"/>
      <c r="U195" s="351"/>
      <c r="V195" s="351"/>
      <c r="W195" s="351"/>
      <c r="X195" s="351"/>
      <c r="Y195" s="351"/>
      <c r="Z195" s="351"/>
      <c r="AA195" s="351"/>
      <c r="AB195" s="351"/>
      <c r="AC195" s="351"/>
      <c r="AD195" s="351"/>
      <c r="AE195" s="351"/>
      <c r="AF195" s="351"/>
      <c r="AG195" s="351"/>
      <c r="AH195" s="351"/>
      <c r="AI195" s="351"/>
      <c r="AJ195" s="351"/>
      <c r="AK195" s="351"/>
      <c r="AL195" s="351"/>
      <c r="AM195" s="351"/>
      <c r="AN195" s="351"/>
      <c r="AO195" s="351"/>
      <c r="AP195" s="351"/>
      <c r="AQ195" s="351"/>
      <c r="AR195" s="351"/>
      <c r="AS195" s="351"/>
      <c r="AT195" s="351"/>
      <c r="AU195" s="351"/>
      <c r="AV195" s="353"/>
      <c r="AW195" s="353"/>
      <c r="AX195" s="349"/>
      <c r="AY195" s="349"/>
      <c r="AZ195" s="349"/>
      <c r="BA195" s="351"/>
      <c r="BB195" s="354"/>
      <c r="BC195" s="351"/>
      <c r="BD195" s="355"/>
      <c r="BE195" s="356"/>
    </row>
    <row r="196" spans="1:57" s="350" customFormat="1" ht="15.75" customHeight="1" x14ac:dyDescent="0.25">
      <c r="A196" s="348"/>
      <c r="B196" s="349"/>
      <c r="D196" s="349"/>
      <c r="E196" s="349"/>
      <c r="F196" s="349"/>
      <c r="G196" s="349"/>
      <c r="H196" s="351"/>
      <c r="I196" s="351"/>
      <c r="J196" s="351"/>
      <c r="K196" s="352"/>
      <c r="L196" s="351"/>
      <c r="M196" s="351"/>
      <c r="N196" s="351"/>
      <c r="O196" s="351"/>
      <c r="P196" s="351"/>
      <c r="Q196" s="351"/>
      <c r="R196" s="351"/>
      <c r="S196" s="351"/>
      <c r="T196" s="351"/>
      <c r="U196" s="351"/>
      <c r="V196" s="351"/>
      <c r="W196" s="351"/>
      <c r="X196" s="351"/>
      <c r="Y196" s="351"/>
      <c r="Z196" s="351"/>
      <c r="AA196" s="351"/>
      <c r="AB196" s="351"/>
      <c r="AC196" s="351"/>
      <c r="AD196" s="351"/>
      <c r="AE196" s="351"/>
      <c r="AF196" s="351"/>
      <c r="AG196" s="351"/>
      <c r="AH196" s="351"/>
      <c r="AI196" s="351"/>
      <c r="AJ196" s="351"/>
      <c r="AK196" s="351"/>
      <c r="AL196" s="351"/>
      <c r="AM196" s="351"/>
      <c r="AN196" s="351"/>
      <c r="AO196" s="351"/>
      <c r="AP196" s="351"/>
      <c r="AQ196" s="351"/>
      <c r="AR196" s="351"/>
      <c r="AS196" s="351"/>
      <c r="AT196" s="351"/>
      <c r="AU196" s="351"/>
      <c r="AV196" s="353"/>
      <c r="AW196" s="353"/>
      <c r="AX196" s="349"/>
      <c r="AY196" s="349"/>
      <c r="AZ196" s="349"/>
      <c r="BA196" s="351"/>
      <c r="BB196" s="354"/>
      <c r="BC196" s="351"/>
      <c r="BD196" s="355"/>
      <c r="BE196" s="356"/>
    </row>
    <row r="197" spans="1:57" s="350" customFormat="1" ht="15.75" customHeight="1" x14ac:dyDescent="0.25">
      <c r="A197" s="348"/>
      <c r="B197" s="349"/>
      <c r="D197" s="349"/>
      <c r="E197" s="349"/>
      <c r="F197" s="349"/>
      <c r="G197" s="349"/>
      <c r="H197" s="351"/>
      <c r="I197" s="351"/>
      <c r="J197" s="351"/>
      <c r="K197" s="352"/>
      <c r="L197" s="351"/>
      <c r="M197" s="351"/>
      <c r="N197" s="351"/>
      <c r="O197" s="351"/>
      <c r="P197" s="351"/>
      <c r="Q197" s="351"/>
      <c r="R197" s="351"/>
      <c r="S197" s="351"/>
      <c r="T197" s="351"/>
      <c r="U197" s="351"/>
      <c r="V197" s="351"/>
      <c r="W197" s="351"/>
      <c r="X197" s="351"/>
      <c r="Y197" s="351"/>
      <c r="Z197" s="351"/>
      <c r="AA197" s="351"/>
      <c r="AB197" s="351"/>
      <c r="AC197" s="351"/>
      <c r="AD197" s="351"/>
      <c r="AE197" s="351"/>
      <c r="AF197" s="351"/>
      <c r="AG197" s="351"/>
      <c r="AH197" s="351"/>
      <c r="AI197" s="351"/>
      <c r="AJ197" s="351"/>
      <c r="AK197" s="351"/>
      <c r="AL197" s="351"/>
      <c r="AM197" s="351"/>
      <c r="AN197" s="351"/>
      <c r="AO197" s="351"/>
      <c r="AP197" s="351"/>
      <c r="AQ197" s="351"/>
      <c r="AR197" s="351"/>
      <c r="AS197" s="351"/>
      <c r="AT197" s="351"/>
      <c r="AU197" s="351"/>
      <c r="AV197" s="353"/>
      <c r="AW197" s="353"/>
      <c r="AX197" s="349"/>
      <c r="AY197" s="349"/>
      <c r="AZ197" s="349"/>
      <c r="BA197" s="351"/>
      <c r="BB197" s="354"/>
      <c r="BC197" s="351"/>
      <c r="BD197" s="355"/>
      <c r="BE197" s="356"/>
    </row>
    <row r="198" spans="1:57" s="350" customFormat="1" ht="15.75" customHeight="1" x14ac:dyDescent="0.25">
      <c r="A198" s="348"/>
      <c r="B198" s="349"/>
      <c r="D198" s="349"/>
      <c r="E198" s="349"/>
      <c r="F198" s="349"/>
      <c r="G198" s="349"/>
      <c r="H198" s="351"/>
      <c r="I198" s="351"/>
      <c r="J198" s="351"/>
      <c r="K198" s="352"/>
      <c r="L198" s="351"/>
      <c r="M198" s="351"/>
      <c r="N198" s="351"/>
      <c r="O198" s="351"/>
      <c r="P198" s="351"/>
      <c r="Q198" s="351"/>
      <c r="R198" s="351"/>
      <c r="S198" s="351"/>
      <c r="T198" s="351"/>
      <c r="U198" s="351"/>
      <c r="V198" s="351"/>
      <c r="W198" s="351"/>
      <c r="X198" s="351"/>
      <c r="Y198" s="351"/>
      <c r="Z198" s="351"/>
      <c r="AA198" s="351"/>
      <c r="AB198" s="351"/>
      <c r="AC198" s="351"/>
      <c r="AD198" s="351"/>
      <c r="AE198" s="351"/>
      <c r="AF198" s="351"/>
      <c r="AG198" s="351"/>
      <c r="AH198" s="351"/>
      <c r="AI198" s="351"/>
      <c r="AJ198" s="351"/>
      <c r="AK198" s="351"/>
      <c r="AL198" s="351"/>
      <c r="AM198" s="351"/>
      <c r="AN198" s="351"/>
      <c r="AO198" s="351"/>
      <c r="AP198" s="351"/>
      <c r="AQ198" s="351"/>
      <c r="AR198" s="351"/>
      <c r="AS198" s="351"/>
      <c r="AT198" s="351"/>
      <c r="AU198" s="351"/>
      <c r="AV198" s="353"/>
      <c r="AW198" s="353"/>
      <c r="AX198" s="349"/>
      <c r="AY198" s="349"/>
      <c r="AZ198" s="349"/>
      <c r="BA198" s="351"/>
      <c r="BB198" s="354"/>
      <c r="BC198" s="351"/>
      <c r="BD198" s="355"/>
      <c r="BE198" s="356"/>
    </row>
    <row r="199" spans="1:57" s="350" customFormat="1" ht="15.75" customHeight="1" x14ac:dyDescent="0.25">
      <c r="A199" s="348"/>
      <c r="B199" s="349"/>
      <c r="D199" s="349"/>
      <c r="E199" s="349"/>
      <c r="F199" s="349"/>
      <c r="G199" s="349"/>
      <c r="H199" s="351"/>
      <c r="I199" s="351"/>
      <c r="J199" s="351"/>
      <c r="K199" s="352"/>
      <c r="L199" s="351"/>
      <c r="M199" s="351"/>
      <c r="N199" s="351"/>
      <c r="O199" s="351"/>
      <c r="P199" s="351"/>
      <c r="Q199" s="351"/>
      <c r="R199" s="351"/>
      <c r="S199" s="351"/>
      <c r="T199" s="351"/>
      <c r="U199" s="351"/>
      <c r="V199" s="351"/>
      <c r="W199" s="351"/>
      <c r="X199" s="351"/>
      <c r="Y199" s="351"/>
      <c r="Z199" s="351"/>
      <c r="AA199" s="351"/>
      <c r="AB199" s="351"/>
      <c r="AC199" s="351"/>
      <c r="AD199" s="351"/>
      <c r="AE199" s="351"/>
      <c r="AF199" s="351"/>
      <c r="AG199" s="351"/>
      <c r="AH199" s="351"/>
      <c r="AI199" s="351"/>
      <c r="AJ199" s="351"/>
      <c r="AK199" s="351"/>
      <c r="AL199" s="351"/>
      <c r="AM199" s="351"/>
      <c r="AN199" s="351"/>
      <c r="AO199" s="351"/>
      <c r="AP199" s="351"/>
      <c r="AQ199" s="351"/>
      <c r="AR199" s="351"/>
      <c r="AS199" s="351"/>
      <c r="AT199" s="351"/>
      <c r="AU199" s="351"/>
      <c r="AV199" s="353"/>
      <c r="AW199" s="353"/>
      <c r="AX199" s="349"/>
      <c r="AY199" s="349"/>
      <c r="AZ199" s="349"/>
      <c r="BA199" s="351"/>
      <c r="BB199" s="354"/>
      <c r="BC199" s="351"/>
      <c r="BD199" s="355"/>
      <c r="BE199" s="356"/>
    </row>
    <row r="200" spans="1:57" s="350" customFormat="1" ht="15.75" customHeight="1" x14ac:dyDescent="0.25">
      <c r="A200" s="348"/>
      <c r="B200" s="349"/>
      <c r="D200" s="349"/>
      <c r="E200" s="349"/>
      <c r="F200" s="349"/>
      <c r="G200" s="349"/>
      <c r="H200" s="351"/>
      <c r="I200" s="351"/>
      <c r="J200" s="351"/>
      <c r="K200" s="352"/>
      <c r="L200" s="351"/>
      <c r="M200" s="351"/>
      <c r="N200" s="351"/>
      <c r="O200" s="351"/>
      <c r="P200" s="351"/>
      <c r="Q200" s="351"/>
      <c r="R200" s="351"/>
      <c r="S200" s="351"/>
      <c r="T200" s="351"/>
      <c r="U200" s="351"/>
      <c r="V200" s="351"/>
      <c r="W200" s="351"/>
      <c r="X200" s="351"/>
      <c r="Y200" s="351"/>
      <c r="Z200" s="351"/>
      <c r="AA200" s="351"/>
      <c r="AB200" s="351"/>
      <c r="AC200" s="351"/>
      <c r="AD200" s="351"/>
      <c r="AE200" s="351"/>
      <c r="AF200" s="351"/>
      <c r="AG200" s="351"/>
      <c r="AH200" s="351"/>
      <c r="AI200" s="351"/>
      <c r="AJ200" s="351"/>
      <c r="AK200" s="351"/>
      <c r="AL200" s="351"/>
      <c r="AM200" s="351"/>
      <c r="AN200" s="351"/>
      <c r="AO200" s="351"/>
      <c r="AP200" s="351"/>
      <c r="AQ200" s="351"/>
      <c r="AR200" s="351"/>
      <c r="AS200" s="351"/>
      <c r="AT200" s="351"/>
      <c r="AU200" s="351"/>
      <c r="AV200" s="353"/>
      <c r="AW200" s="353"/>
      <c r="AX200" s="349"/>
      <c r="AY200" s="349"/>
      <c r="AZ200" s="349"/>
      <c r="BA200" s="351"/>
      <c r="BB200" s="354"/>
      <c r="BC200" s="351"/>
      <c r="BD200" s="355"/>
      <c r="BE200" s="356"/>
    </row>
    <row r="201" spans="1:57" s="350" customFormat="1" ht="15.75" customHeight="1" x14ac:dyDescent="0.25">
      <c r="A201" s="348"/>
      <c r="B201" s="349"/>
      <c r="D201" s="349"/>
      <c r="E201" s="349"/>
      <c r="F201" s="349"/>
      <c r="G201" s="349"/>
      <c r="H201" s="351"/>
      <c r="I201" s="351"/>
      <c r="J201" s="351"/>
      <c r="K201" s="352"/>
      <c r="L201" s="351"/>
      <c r="M201" s="351"/>
      <c r="N201" s="351"/>
      <c r="O201" s="351"/>
      <c r="P201" s="351"/>
      <c r="Q201" s="351"/>
      <c r="R201" s="351"/>
      <c r="S201" s="351"/>
      <c r="T201" s="351"/>
      <c r="U201" s="351"/>
      <c r="V201" s="351"/>
      <c r="W201" s="351"/>
      <c r="X201" s="351"/>
      <c r="Y201" s="351"/>
      <c r="Z201" s="351"/>
      <c r="AA201" s="351"/>
      <c r="AB201" s="351"/>
      <c r="AC201" s="351"/>
      <c r="AD201" s="351"/>
      <c r="AE201" s="351"/>
      <c r="AF201" s="351"/>
      <c r="AG201" s="351"/>
      <c r="AH201" s="351"/>
      <c r="AI201" s="351"/>
      <c r="AJ201" s="351"/>
      <c r="AK201" s="351"/>
      <c r="AL201" s="351"/>
      <c r="AM201" s="351"/>
      <c r="AN201" s="351"/>
      <c r="AO201" s="351"/>
      <c r="AP201" s="351"/>
      <c r="AQ201" s="351"/>
      <c r="AR201" s="351"/>
      <c r="AS201" s="351"/>
      <c r="AT201" s="351"/>
      <c r="AU201" s="351"/>
      <c r="AV201" s="353"/>
      <c r="AW201" s="353"/>
      <c r="AX201" s="349"/>
      <c r="AY201" s="349"/>
      <c r="AZ201" s="349"/>
      <c r="BA201" s="351"/>
      <c r="BB201" s="354"/>
      <c r="BC201" s="351"/>
      <c r="BD201" s="355"/>
      <c r="BE201" s="356"/>
    </row>
    <row r="202" spans="1:57" s="350" customFormat="1" ht="15.75" customHeight="1" x14ac:dyDescent="0.25">
      <c r="A202" s="348"/>
      <c r="B202" s="349"/>
      <c r="D202" s="349"/>
      <c r="E202" s="349"/>
      <c r="F202" s="349"/>
      <c r="G202" s="349"/>
      <c r="H202" s="351"/>
      <c r="I202" s="351"/>
      <c r="J202" s="351"/>
      <c r="K202" s="352"/>
      <c r="L202" s="351"/>
      <c r="M202" s="351"/>
      <c r="N202" s="351"/>
      <c r="O202" s="351"/>
      <c r="P202" s="351"/>
      <c r="Q202" s="351"/>
      <c r="R202" s="351"/>
      <c r="S202" s="351"/>
      <c r="T202" s="351"/>
      <c r="U202" s="351"/>
      <c r="V202" s="351"/>
      <c r="W202" s="351"/>
      <c r="X202" s="351"/>
      <c r="Y202" s="351"/>
      <c r="Z202" s="351"/>
      <c r="AA202" s="351"/>
      <c r="AB202" s="351"/>
      <c r="AC202" s="351"/>
      <c r="AD202" s="351"/>
      <c r="AE202" s="351"/>
      <c r="AF202" s="351"/>
      <c r="AG202" s="351"/>
      <c r="AH202" s="351"/>
      <c r="AI202" s="351"/>
      <c r="AJ202" s="351"/>
      <c r="AK202" s="351"/>
      <c r="AL202" s="351"/>
      <c r="AM202" s="351"/>
      <c r="AN202" s="351"/>
      <c r="AO202" s="351"/>
      <c r="AP202" s="351"/>
      <c r="AQ202" s="351"/>
      <c r="AR202" s="351"/>
      <c r="AS202" s="351"/>
      <c r="AT202" s="351"/>
      <c r="AU202" s="351"/>
      <c r="AV202" s="353"/>
      <c r="AW202" s="353"/>
      <c r="AX202" s="349"/>
      <c r="AY202" s="349"/>
      <c r="AZ202" s="349"/>
      <c r="BA202" s="351"/>
      <c r="BB202" s="354"/>
      <c r="BC202" s="351"/>
      <c r="BD202" s="355"/>
      <c r="BE202" s="356"/>
    </row>
    <row r="203" spans="1:57" s="350" customFormat="1" ht="15.75" customHeight="1" x14ac:dyDescent="0.25">
      <c r="A203" s="348"/>
      <c r="B203" s="349"/>
      <c r="D203" s="349"/>
      <c r="E203" s="349"/>
      <c r="F203" s="349"/>
      <c r="G203" s="349"/>
      <c r="H203" s="351"/>
      <c r="I203" s="351"/>
      <c r="J203" s="351"/>
      <c r="K203" s="352"/>
      <c r="L203" s="351"/>
      <c r="M203" s="351"/>
      <c r="N203" s="351"/>
      <c r="O203" s="351"/>
      <c r="P203" s="351"/>
      <c r="Q203" s="351"/>
      <c r="R203" s="351"/>
      <c r="S203" s="351"/>
      <c r="T203" s="351"/>
      <c r="U203" s="351"/>
      <c r="V203" s="351"/>
      <c r="W203" s="351"/>
      <c r="X203" s="351"/>
      <c r="Y203" s="351"/>
      <c r="Z203" s="351"/>
      <c r="AA203" s="351"/>
      <c r="AB203" s="351"/>
      <c r="AC203" s="351"/>
      <c r="AD203" s="351"/>
      <c r="AE203" s="351"/>
      <c r="AF203" s="351"/>
      <c r="AG203" s="351"/>
      <c r="AH203" s="351"/>
      <c r="AI203" s="351"/>
      <c r="AJ203" s="351"/>
      <c r="AK203" s="351"/>
      <c r="AL203" s="351"/>
      <c r="AM203" s="351"/>
      <c r="AN203" s="351"/>
      <c r="AO203" s="351"/>
      <c r="AP203" s="351"/>
      <c r="AQ203" s="351"/>
      <c r="AR203" s="351"/>
      <c r="AS203" s="351"/>
      <c r="AT203" s="351"/>
      <c r="AU203" s="351"/>
      <c r="AV203" s="353"/>
      <c r="AW203" s="353"/>
      <c r="AX203" s="349"/>
      <c r="AY203" s="349"/>
      <c r="AZ203" s="349"/>
      <c r="BA203" s="351"/>
      <c r="BB203" s="354"/>
      <c r="BC203" s="351"/>
      <c r="BD203" s="355"/>
      <c r="BE203" s="356"/>
    </row>
    <row r="204" spans="1:57" s="350" customFormat="1" ht="15.75" customHeight="1" x14ac:dyDescent="0.25">
      <c r="A204" s="348"/>
      <c r="B204" s="349"/>
      <c r="D204" s="349"/>
      <c r="E204" s="349"/>
      <c r="F204" s="349"/>
      <c r="G204" s="349"/>
      <c r="H204" s="351"/>
      <c r="I204" s="351"/>
      <c r="J204" s="351"/>
      <c r="K204" s="352"/>
      <c r="L204" s="351"/>
      <c r="M204" s="351"/>
      <c r="N204" s="351"/>
      <c r="O204" s="351"/>
      <c r="P204" s="351"/>
      <c r="Q204" s="351"/>
      <c r="R204" s="351"/>
      <c r="S204" s="351"/>
      <c r="T204" s="351"/>
      <c r="U204" s="351"/>
      <c r="V204" s="351"/>
      <c r="W204" s="351"/>
      <c r="X204" s="351"/>
      <c r="Y204" s="351"/>
      <c r="Z204" s="351"/>
      <c r="AA204" s="351"/>
      <c r="AB204" s="351"/>
      <c r="AC204" s="351"/>
      <c r="AD204" s="351"/>
      <c r="AE204" s="351"/>
      <c r="AF204" s="351"/>
      <c r="AG204" s="351"/>
      <c r="AH204" s="351"/>
      <c r="AI204" s="351"/>
      <c r="AJ204" s="351"/>
      <c r="AK204" s="351"/>
      <c r="AL204" s="351"/>
      <c r="AM204" s="351"/>
      <c r="AN204" s="351"/>
      <c r="AO204" s="351"/>
      <c r="AP204" s="351"/>
      <c r="AQ204" s="351"/>
      <c r="AR204" s="351"/>
      <c r="AS204" s="351"/>
      <c r="AT204" s="351"/>
      <c r="AU204" s="351"/>
      <c r="AV204" s="353"/>
      <c r="AW204" s="353"/>
      <c r="AX204" s="349"/>
      <c r="AY204" s="349"/>
      <c r="AZ204" s="349"/>
      <c r="BA204" s="351"/>
      <c r="BB204" s="354"/>
      <c r="BC204" s="351"/>
      <c r="BD204" s="355"/>
      <c r="BE204" s="356"/>
    </row>
    <row r="205" spans="1:57" s="350" customFormat="1" ht="15.75" customHeight="1" x14ac:dyDescent="0.25">
      <c r="A205" s="348"/>
      <c r="B205" s="349"/>
      <c r="D205" s="349"/>
      <c r="E205" s="349"/>
      <c r="F205" s="349"/>
      <c r="G205" s="349"/>
      <c r="H205" s="351"/>
      <c r="I205" s="351"/>
      <c r="J205" s="351"/>
      <c r="K205" s="352"/>
      <c r="L205" s="351"/>
      <c r="M205" s="351"/>
      <c r="N205" s="351"/>
      <c r="O205" s="351"/>
      <c r="P205" s="351"/>
      <c r="Q205" s="351"/>
      <c r="R205" s="351"/>
      <c r="S205" s="351"/>
      <c r="T205" s="351"/>
      <c r="U205" s="351"/>
      <c r="V205" s="351"/>
      <c r="W205" s="351"/>
      <c r="X205" s="351"/>
      <c r="Y205" s="351"/>
      <c r="Z205" s="351"/>
      <c r="AA205" s="351"/>
      <c r="AB205" s="351"/>
      <c r="AC205" s="351"/>
      <c r="AD205" s="351"/>
      <c r="AE205" s="351"/>
      <c r="AF205" s="351"/>
      <c r="AG205" s="351"/>
      <c r="AH205" s="351"/>
      <c r="AI205" s="351"/>
      <c r="AJ205" s="351"/>
      <c r="AK205" s="351"/>
      <c r="AL205" s="351"/>
      <c r="AM205" s="351"/>
      <c r="AN205" s="351"/>
      <c r="AO205" s="351"/>
      <c r="AP205" s="351"/>
      <c r="AQ205" s="351"/>
      <c r="AR205" s="351"/>
      <c r="AS205" s="351"/>
      <c r="AT205" s="351"/>
      <c r="AU205" s="351"/>
      <c r="AV205" s="353"/>
      <c r="AW205" s="353"/>
      <c r="AX205" s="349"/>
      <c r="AY205" s="349"/>
      <c r="AZ205" s="349"/>
      <c r="BA205" s="351"/>
      <c r="BB205" s="354"/>
      <c r="BC205" s="351"/>
      <c r="BD205" s="355"/>
      <c r="BE205" s="356"/>
    </row>
    <row r="206" spans="1:57" s="350" customFormat="1" ht="15.75" customHeight="1" x14ac:dyDescent="0.25">
      <c r="A206" s="348"/>
      <c r="B206" s="349"/>
      <c r="D206" s="349"/>
      <c r="E206" s="349"/>
      <c r="F206" s="349"/>
      <c r="G206" s="349"/>
      <c r="H206" s="351"/>
      <c r="I206" s="351"/>
      <c r="J206" s="351"/>
      <c r="K206" s="352"/>
      <c r="L206" s="351"/>
      <c r="M206" s="351"/>
      <c r="N206" s="351"/>
      <c r="O206" s="351"/>
      <c r="P206" s="351"/>
      <c r="Q206" s="351"/>
      <c r="R206" s="351"/>
      <c r="S206" s="351"/>
      <c r="T206" s="351"/>
      <c r="U206" s="351"/>
      <c r="V206" s="351"/>
      <c r="W206" s="351"/>
      <c r="X206" s="351"/>
      <c r="Y206" s="351"/>
      <c r="Z206" s="351"/>
      <c r="AA206" s="351"/>
      <c r="AB206" s="351"/>
      <c r="AC206" s="351"/>
      <c r="AD206" s="351"/>
      <c r="AE206" s="351"/>
      <c r="AF206" s="351"/>
      <c r="AG206" s="351"/>
      <c r="AH206" s="351"/>
      <c r="AI206" s="351"/>
      <c r="AJ206" s="351"/>
      <c r="AK206" s="351"/>
      <c r="AL206" s="351"/>
      <c r="AM206" s="351"/>
      <c r="AN206" s="351"/>
      <c r="AO206" s="351"/>
      <c r="AP206" s="351"/>
      <c r="AQ206" s="351"/>
      <c r="AR206" s="351"/>
      <c r="AS206" s="351"/>
      <c r="AT206" s="351"/>
      <c r="AU206" s="351"/>
      <c r="AV206" s="353"/>
      <c r="AW206" s="353"/>
      <c r="AX206" s="349"/>
      <c r="AY206" s="349"/>
      <c r="AZ206" s="349"/>
      <c r="BA206" s="351"/>
      <c r="BB206" s="354"/>
      <c r="BC206" s="351"/>
      <c r="BD206" s="355"/>
      <c r="BE206" s="356"/>
    </row>
    <row r="207" spans="1:57" s="350" customFormat="1" ht="15.75" customHeight="1" x14ac:dyDescent="0.25">
      <c r="A207" s="348"/>
      <c r="B207" s="349"/>
      <c r="D207" s="349"/>
      <c r="E207" s="349"/>
      <c r="F207" s="349"/>
      <c r="G207" s="349"/>
      <c r="H207" s="351"/>
      <c r="I207" s="351"/>
      <c r="J207" s="351"/>
      <c r="K207" s="352"/>
      <c r="L207" s="351"/>
      <c r="M207" s="351"/>
      <c r="N207" s="351"/>
      <c r="O207" s="351"/>
      <c r="P207" s="351"/>
      <c r="Q207" s="351"/>
      <c r="R207" s="351"/>
      <c r="S207" s="351"/>
      <c r="T207" s="351"/>
      <c r="U207" s="351"/>
      <c r="V207" s="351"/>
      <c r="W207" s="351"/>
      <c r="X207" s="351"/>
      <c r="Y207" s="351"/>
      <c r="Z207" s="351"/>
      <c r="AA207" s="351"/>
      <c r="AB207" s="351"/>
      <c r="AC207" s="351"/>
      <c r="AD207" s="351"/>
      <c r="AE207" s="351"/>
      <c r="AF207" s="351"/>
      <c r="AG207" s="351"/>
      <c r="AH207" s="351"/>
      <c r="AI207" s="351"/>
      <c r="AJ207" s="351"/>
      <c r="AK207" s="351"/>
      <c r="AL207" s="351"/>
      <c r="AM207" s="351"/>
      <c r="AN207" s="351"/>
      <c r="AO207" s="351"/>
      <c r="AP207" s="351"/>
      <c r="AQ207" s="351"/>
      <c r="AR207" s="351"/>
      <c r="AS207" s="351"/>
      <c r="AT207" s="351"/>
      <c r="AU207" s="351"/>
      <c r="AV207" s="353"/>
      <c r="AW207" s="353"/>
      <c r="AX207" s="349"/>
      <c r="AY207" s="349"/>
      <c r="AZ207" s="349"/>
      <c r="BA207" s="351"/>
      <c r="BB207" s="354"/>
      <c r="BC207" s="351"/>
      <c r="BD207" s="355"/>
      <c r="BE207" s="356"/>
    </row>
    <row r="208" spans="1:57" s="350" customFormat="1" ht="15.75" customHeight="1" x14ac:dyDescent="0.25">
      <c r="A208" s="348"/>
      <c r="B208" s="349"/>
      <c r="D208" s="349"/>
      <c r="E208" s="349"/>
      <c r="F208" s="349"/>
      <c r="G208" s="349"/>
      <c r="H208" s="351"/>
      <c r="I208" s="351"/>
      <c r="J208" s="351"/>
      <c r="K208" s="352"/>
      <c r="L208" s="351"/>
      <c r="M208" s="351"/>
      <c r="N208" s="351"/>
      <c r="O208" s="351"/>
      <c r="P208" s="351"/>
      <c r="Q208" s="351"/>
      <c r="R208" s="351"/>
      <c r="S208" s="351"/>
      <c r="T208" s="351"/>
      <c r="U208" s="351"/>
      <c r="V208" s="351"/>
      <c r="W208" s="351"/>
      <c r="X208" s="351"/>
      <c r="Y208" s="351"/>
      <c r="Z208" s="351"/>
      <c r="AA208" s="351"/>
      <c r="AB208" s="351"/>
      <c r="AC208" s="351"/>
      <c r="AD208" s="351"/>
      <c r="AE208" s="351"/>
      <c r="AF208" s="351"/>
      <c r="AG208" s="351"/>
      <c r="AH208" s="351"/>
      <c r="AI208" s="351"/>
      <c r="AJ208" s="351"/>
      <c r="AK208" s="351"/>
      <c r="AL208" s="351"/>
      <c r="AM208" s="351"/>
      <c r="AN208" s="351"/>
      <c r="AO208" s="351"/>
      <c r="AP208" s="351"/>
      <c r="AQ208" s="351"/>
      <c r="AR208" s="351"/>
      <c r="AS208" s="351"/>
      <c r="AT208" s="351"/>
      <c r="AU208" s="351"/>
      <c r="AV208" s="353"/>
      <c r="AW208" s="353"/>
      <c r="AX208" s="349"/>
      <c r="AY208" s="349"/>
      <c r="AZ208" s="349"/>
      <c r="BA208" s="351"/>
      <c r="BB208" s="354"/>
      <c r="BC208" s="351"/>
      <c r="BD208" s="355"/>
      <c r="BE208" s="356"/>
    </row>
    <row r="209" spans="1:57" s="350" customFormat="1" ht="15.75" customHeight="1" x14ac:dyDescent="0.25">
      <c r="A209" s="348"/>
      <c r="B209" s="349"/>
      <c r="D209" s="349"/>
      <c r="E209" s="349"/>
      <c r="F209" s="349"/>
      <c r="G209" s="349"/>
      <c r="H209" s="351"/>
      <c r="I209" s="351"/>
      <c r="J209" s="351"/>
      <c r="K209" s="352"/>
      <c r="L209" s="351"/>
      <c r="M209" s="351"/>
      <c r="N209" s="351"/>
      <c r="O209" s="351"/>
      <c r="P209" s="351"/>
      <c r="Q209" s="351"/>
      <c r="R209" s="351"/>
      <c r="S209" s="351"/>
      <c r="T209" s="351"/>
      <c r="U209" s="351"/>
      <c r="V209" s="351"/>
      <c r="W209" s="351"/>
      <c r="X209" s="351"/>
      <c r="Y209" s="351"/>
      <c r="Z209" s="351"/>
      <c r="AA209" s="351"/>
      <c r="AB209" s="351"/>
      <c r="AC209" s="351"/>
      <c r="AD209" s="351"/>
      <c r="AE209" s="351"/>
      <c r="AF209" s="351"/>
      <c r="AG209" s="351"/>
      <c r="AH209" s="351"/>
      <c r="AI209" s="351"/>
      <c r="AJ209" s="351"/>
      <c r="AK209" s="351"/>
      <c r="AL209" s="351"/>
      <c r="AM209" s="351"/>
      <c r="AN209" s="351"/>
      <c r="AO209" s="351"/>
      <c r="AP209" s="351"/>
      <c r="AQ209" s="351"/>
      <c r="AR209" s="351"/>
      <c r="AS209" s="351"/>
      <c r="AT209" s="351"/>
      <c r="AU209" s="351"/>
      <c r="AV209" s="353"/>
      <c r="AW209" s="353"/>
      <c r="AX209" s="349"/>
      <c r="AY209" s="349"/>
      <c r="AZ209" s="349"/>
      <c r="BA209" s="351"/>
      <c r="BB209" s="354"/>
      <c r="BC209" s="351"/>
      <c r="BD209" s="355"/>
      <c r="BE209" s="356"/>
    </row>
    <row r="210" spans="1:57" s="350" customFormat="1" ht="15.75" customHeight="1" x14ac:dyDescent="0.25">
      <c r="A210" s="348"/>
      <c r="B210" s="349"/>
      <c r="D210" s="349"/>
      <c r="E210" s="349"/>
      <c r="F210" s="349"/>
      <c r="G210" s="349"/>
      <c r="H210" s="351"/>
      <c r="I210" s="351"/>
      <c r="J210" s="351"/>
      <c r="K210" s="352"/>
      <c r="L210" s="351"/>
      <c r="M210" s="351"/>
      <c r="N210" s="351"/>
      <c r="O210" s="351"/>
      <c r="P210" s="351"/>
      <c r="Q210" s="351"/>
      <c r="R210" s="351"/>
      <c r="S210" s="351"/>
      <c r="T210" s="351"/>
      <c r="U210" s="351"/>
      <c r="V210" s="351"/>
      <c r="W210" s="351"/>
      <c r="X210" s="351"/>
      <c r="Y210" s="351"/>
      <c r="Z210" s="351"/>
      <c r="AA210" s="351"/>
      <c r="AB210" s="351"/>
      <c r="AC210" s="351"/>
      <c r="AD210" s="351"/>
      <c r="AE210" s="351"/>
      <c r="AF210" s="351"/>
      <c r="AG210" s="351"/>
      <c r="AH210" s="351"/>
      <c r="AI210" s="351"/>
      <c r="AJ210" s="351"/>
      <c r="AK210" s="351"/>
      <c r="AL210" s="351"/>
      <c r="AM210" s="351"/>
      <c r="AN210" s="351"/>
      <c r="AO210" s="351"/>
      <c r="AP210" s="351"/>
      <c r="AQ210" s="351"/>
      <c r="AR210" s="351"/>
      <c r="AS210" s="351"/>
      <c r="AT210" s="351"/>
      <c r="AU210" s="351"/>
      <c r="AV210" s="353"/>
      <c r="AW210" s="353"/>
      <c r="AX210" s="349"/>
      <c r="AY210" s="349"/>
      <c r="AZ210" s="349"/>
      <c r="BA210" s="351"/>
      <c r="BB210" s="354"/>
      <c r="BC210" s="351"/>
      <c r="BD210" s="355"/>
      <c r="BE210" s="356"/>
    </row>
    <row r="211" spans="1:57" s="350" customFormat="1" ht="15.75" customHeight="1" x14ac:dyDescent="0.25">
      <c r="A211" s="348"/>
      <c r="B211" s="349"/>
      <c r="D211" s="349"/>
      <c r="E211" s="349"/>
      <c r="F211" s="349"/>
      <c r="G211" s="349"/>
      <c r="H211" s="351"/>
      <c r="I211" s="351"/>
      <c r="J211" s="351"/>
      <c r="K211" s="352"/>
      <c r="L211" s="351"/>
      <c r="M211" s="351"/>
      <c r="N211" s="351"/>
      <c r="O211" s="351"/>
      <c r="P211" s="351"/>
      <c r="Q211" s="351"/>
      <c r="R211" s="351"/>
      <c r="S211" s="351"/>
      <c r="T211" s="351"/>
      <c r="U211" s="351"/>
      <c r="V211" s="351"/>
      <c r="W211" s="351"/>
      <c r="X211" s="351"/>
      <c r="Y211" s="351"/>
      <c r="Z211" s="351"/>
      <c r="AA211" s="351"/>
      <c r="AB211" s="351"/>
      <c r="AC211" s="351"/>
      <c r="AD211" s="351"/>
      <c r="AE211" s="351"/>
      <c r="AF211" s="351"/>
      <c r="AG211" s="351"/>
      <c r="AH211" s="351"/>
      <c r="AI211" s="351"/>
      <c r="AJ211" s="351"/>
      <c r="AK211" s="351"/>
      <c r="AL211" s="351"/>
      <c r="AM211" s="351"/>
      <c r="AN211" s="351"/>
      <c r="AO211" s="351"/>
      <c r="AP211" s="351"/>
      <c r="AQ211" s="351"/>
      <c r="AR211" s="351"/>
      <c r="AS211" s="351"/>
      <c r="AT211" s="351"/>
      <c r="AU211" s="351"/>
      <c r="AV211" s="353"/>
      <c r="AW211" s="353"/>
      <c r="AX211" s="349"/>
      <c r="AY211" s="349"/>
      <c r="AZ211" s="349"/>
      <c r="BA211" s="351"/>
      <c r="BB211" s="354"/>
      <c r="BC211" s="351"/>
      <c r="BD211" s="355"/>
      <c r="BE211" s="356"/>
    </row>
    <row r="212" spans="1:57" s="350" customFormat="1" ht="15.75" customHeight="1" x14ac:dyDescent="0.25">
      <c r="A212" s="348"/>
      <c r="B212" s="349"/>
      <c r="D212" s="349"/>
      <c r="E212" s="349"/>
      <c r="F212" s="349"/>
      <c r="G212" s="349"/>
      <c r="H212" s="351"/>
      <c r="I212" s="351"/>
      <c r="J212" s="351"/>
      <c r="K212" s="352"/>
      <c r="L212" s="351"/>
      <c r="M212" s="351"/>
      <c r="N212" s="351"/>
      <c r="O212" s="351"/>
      <c r="P212" s="351"/>
      <c r="Q212" s="351"/>
      <c r="R212" s="351"/>
      <c r="S212" s="351"/>
      <c r="T212" s="351"/>
      <c r="U212" s="351"/>
      <c r="V212" s="351"/>
      <c r="W212" s="351"/>
      <c r="X212" s="351"/>
      <c r="Y212" s="351"/>
      <c r="Z212" s="351"/>
      <c r="AA212" s="351"/>
      <c r="AB212" s="351"/>
      <c r="AC212" s="351"/>
      <c r="AD212" s="351"/>
      <c r="AE212" s="351"/>
      <c r="AF212" s="351"/>
      <c r="AG212" s="351"/>
      <c r="AH212" s="351"/>
      <c r="AI212" s="351"/>
      <c r="AJ212" s="351"/>
      <c r="AK212" s="351"/>
      <c r="AL212" s="351"/>
      <c r="AM212" s="351"/>
      <c r="AN212" s="351"/>
      <c r="AO212" s="351"/>
      <c r="AP212" s="351"/>
      <c r="AQ212" s="351"/>
      <c r="AR212" s="351"/>
      <c r="AS212" s="351"/>
      <c r="AT212" s="351"/>
      <c r="AU212" s="351"/>
      <c r="AV212" s="353"/>
      <c r="AW212" s="353"/>
      <c r="AX212" s="349"/>
      <c r="AY212" s="349"/>
      <c r="AZ212" s="349"/>
      <c r="BA212" s="351"/>
      <c r="BB212" s="354"/>
      <c r="BC212" s="351"/>
      <c r="BD212" s="355"/>
      <c r="BE212" s="356"/>
    </row>
    <row r="213" spans="1:57" s="350" customFormat="1" ht="15.75" customHeight="1" x14ac:dyDescent="0.25">
      <c r="A213" s="348"/>
      <c r="B213" s="349"/>
      <c r="D213" s="349"/>
      <c r="E213" s="349"/>
      <c r="F213" s="349"/>
      <c r="G213" s="349"/>
      <c r="H213" s="351"/>
      <c r="I213" s="351"/>
      <c r="J213" s="351"/>
      <c r="K213" s="352"/>
      <c r="L213" s="351"/>
      <c r="M213" s="351"/>
      <c r="N213" s="351"/>
      <c r="O213" s="351"/>
      <c r="P213" s="351"/>
      <c r="Q213" s="351"/>
      <c r="R213" s="351"/>
      <c r="S213" s="351"/>
      <c r="T213" s="351"/>
      <c r="U213" s="351"/>
      <c r="V213" s="351"/>
      <c r="W213" s="351"/>
      <c r="X213" s="351"/>
      <c r="Y213" s="351"/>
      <c r="Z213" s="351"/>
      <c r="AA213" s="351"/>
      <c r="AB213" s="351"/>
      <c r="AC213" s="351"/>
      <c r="AD213" s="351"/>
      <c r="AE213" s="351"/>
      <c r="AF213" s="351"/>
      <c r="AG213" s="351"/>
      <c r="AH213" s="351"/>
      <c r="AI213" s="351"/>
      <c r="AJ213" s="351"/>
      <c r="AK213" s="351"/>
      <c r="AL213" s="351"/>
      <c r="AM213" s="351"/>
      <c r="AN213" s="351"/>
      <c r="AO213" s="351"/>
      <c r="AP213" s="351"/>
      <c r="AQ213" s="351"/>
      <c r="AR213" s="351"/>
      <c r="AS213" s="351"/>
      <c r="AT213" s="351"/>
      <c r="AU213" s="351"/>
      <c r="AV213" s="353"/>
      <c r="AW213" s="353"/>
      <c r="AX213" s="349"/>
      <c r="AY213" s="349"/>
      <c r="AZ213" s="349"/>
      <c r="BA213" s="351"/>
      <c r="BB213" s="354"/>
      <c r="BC213" s="351"/>
      <c r="BD213" s="355"/>
      <c r="BE213" s="356"/>
    </row>
    <row r="214" spans="1:57" s="350" customFormat="1" ht="15.75" customHeight="1" x14ac:dyDescent="0.25">
      <c r="A214" s="348"/>
      <c r="B214" s="349"/>
      <c r="D214" s="349"/>
      <c r="E214" s="349"/>
      <c r="F214" s="349"/>
      <c r="G214" s="349"/>
      <c r="H214" s="351"/>
      <c r="I214" s="351"/>
      <c r="J214" s="351"/>
      <c r="K214" s="352"/>
      <c r="L214" s="351"/>
      <c r="M214" s="351"/>
      <c r="N214" s="351"/>
      <c r="O214" s="351"/>
      <c r="P214" s="351"/>
      <c r="Q214" s="351"/>
      <c r="R214" s="351"/>
      <c r="S214" s="351"/>
      <c r="T214" s="351"/>
      <c r="U214" s="351"/>
      <c r="V214" s="351"/>
      <c r="W214" s="351"/>
      <c r="X214" s="351"/>
      <c r="Y214" s="351"/>
      <c r="Z214" s="351"/>
      <c r="AA214" s="351"/>
      <c r="AB214" s="351"/>
      <c r="AC214" s="351"/>
      <c r="AD214" s="351"/>
      <c r="AE214" s="351"/>
      <c r="AF214" s="351"/>
      <c r="AG214" s="351"/>
      <c r="AH214" s="351"/>
      <c r="AI214" s="351"/>
      <c r="AJ214" s="351"/>
      <c r="AK214" s="351"/>
      <c r="AL214" s="351"/>
      <c r="AM214" s="351"/>
      <c r="AN214" s="351"/>
      <c r="AO214" s="351"/>
      <c r="AP214" s="351"/>
      <c r="AQ214" s="351"/>
      <c r="AR214" s="351"/>
      <c r="AS214" s="351"/>
      <c r="AT214" s="351"/>
      <c r="AU214" s="351"/>
      <c r="AV214" s="353"/>
      <c r="AW214" s="353"/>
      <c r="AX214" s="349"/>
      <c r="AY214" s="349"/>
      <c r="AZ214" s="349"/>
      <c r="BA214" s="351"/>
      <c r="BB214" s="354"/>
      <c r="BC214" s="351"/>
      <c r="BD214" s="355"/>
      <c r="BE214" s="356"/>
    </row>
    <row r="215" spans="1:57" s="350" customFormat="1" ht="15.75" customHeight="1" x14ac:dyDescent="0.25">
      <c r="A215" s="348"/>
      <c r="B215" s="349"/>
      <c r="D215" s="349"/>
      <c r="E215" s="349"/>
      <c r="F215" s="349"/>
      <c r="G215" s="349"/>
      <c r="H215" s="351"/>
      <c r="I215" s="351"/>
      <c r="J215" s="351"/>
      <c r="K215" s="352"/>
      <c r="L215" s="351"/>
      <c r="M215" s="351"/>
      <c r="N215" s="351"/>
      <c r="O215" s="351"/>
      <c r="P215" s="351"/>
      <c r="Q215" s="351"/>
      <c r="R215" s="351"/>
      <c r="S215" s="351"/>
      <c r="T215" s="351"/>
      <c r="U215" s="351"/>
      <c r="V215" s="351"/>
      <c r="W215" s="351"/>
      <c r="X215" s="351"/>
      <c r="Y215" s="351"/>
      <c r="Z215" s="351"/>
      <c r="AA215" s="351"/>
      <c r="AB215" s="351"/>
      <c r="AC215" s="351"/>
      <c r="AD215" s="351"/>
      <c r="AE215" s="351"/>
      <c r="AF215" s="351"/>
      <c r="AG215" s="351"/>
      <c r="AH215" s="351"/>
      <c r="AI215" s="351"/>
      <c r="AJ215" s="351"/>
      <c r="AK215" s="351"/>
      <c r="AL215" s="351"/>
      <c r="AM215" s="351"/>
      <c r="AN215" s="351"/>
      <c r="AO215" s="351"/>
      <c r="AP215" s="351"/>
      <c r="AQ215" s="351"/>
      <c r="AR215" s="351"/>
      <c r="AS215" s="351"/>
      <c r="AT215" s="351"/>
      <c r="AU215" s="351"/>
      <c r="AV215" s="353"/>
      <c r="AW215" s="353"/>
      <c r="AX215" s="349"/>
      <c r="AY215" s="349"/>
      <c r="AZ215" s="349"/>
      <c r="BA215" s="351"/>
      <c r="BB215" s="354"/>
      <c r="BC215" s="351"/>
      <c r="BD215" s="355"/>
      <c r="BE215" s="356"/>
    </row>
    <row r="216" spans="1:57" s="350" customFormat="1" ht="15.75" customHeight="1" x14ac:dyDescent="0.25">
      <c r="A216" s="348"/>
      <c r="B216" s="349"/>
      <c r="D216" s="349"/>
      <c r="E216" s="349"/>
      <c r="F216" s="349"/>
      <c r="G216" s="349"/>
      <c r="H216" s="351"/>
      <c r="I216" s="351"/>
      <c r="J216" s="351"/>
      <c r="K216" s="352"/>
      <c r="L216" s="351"/>
      <c r="M216" s="351"/>
      <c r="N216" s="351"/>
      <c r="O216" s="351"/>
      <c r="P216" s="351"/>
      <c r="Q216" s="351"/>
      <c r="R216" s="351"/>
      <c r="S216" s="351"/>
      <c r="T216" s="351"/>
      <c r="U216" s="351"/>
      <c r="V216" s="351"/>
      <c r="W216" s="351"/>
      <c r="X216" s="351"/>
      <c r="Y216" s="351"/>
      <c r="Z216" s="351"/>
      <c r="AA216" s="351"/>
      <c r="AB216" s="351"/>
      <c r="AC216" s="351"/>
      <c r="AD216" s="351"/>
      <c r="AE216" s="351"/>
      <c r="AF216" s="351"/>
      <c r="AG216" s="351"/>
      <c r="AH216" s="351"/>
      <c r="AI216" s="351"/>
      <c r="AJ216" s="351"/>
      <c r="AK216" s="351"/>
      <c r="AL216" s="351"/>
      <c r="AM216" s="351"/>
      <c r="AN216" s="351"/>
      <c r="AO216" s="351"/>
      <c r="AP216" s="351"/>
      <c r="AQ216" s="351"/>
      <c r="AR216" s="351"/>
      <c r="AS216" s="351"/>
      <c r="AT216" s="351"/>
      <c r="AU216" s="351"/>
      <c r="AV216" s="353"/>
      <c r="AW216" s="353"/>
      <c r="AX216" s="349"/>
      <c r="AY216" s="349"/>
      <c r="AZ216" s="349"/>
      <c r="BA216" s="351"/>
      <c r="BB216" s="354"/>
      <c r="BC216" s="351"/>
      <c r="BD216" s="355"/>
      <c r="BE216" s="356"/>
    </row>
    <row r="217" spans="1:57" s="350" customFormat="1" ht="15.75" customHeight="1" x14ac:dyDescent="0.25">
      <c r="A217" s="348"/>
      <c r="B217" s="349"/>
      <c r="D217" s="349"/>
      <c r="E217" s="349"/>
      <c r="F217" s="349"/>
      <c r="G217" s="349"/>
      <c r="H217" s="351"/>
      <c r="I217" s="351"/>
      <c r="J217" s="351"/>
      <c r="K217" s="352"/>
      <c r="L217" s="351"/>
      <c r="M217" s="351"/>
      <c r="N217" s="351"/>
      <c r="O217" s="351"/>
      <c r="P217" s="351"/>
      <c r="Q217" s="351"/>
      <c r="R217" s="351"/>
      <c r="S217" s="351"/>
      <c r="T217" s="351"/>
      <c r="U217" s="351"/>
      <c r="V217" s="351"/>
      <c r="W217" s="351"/>
      <c r="X217" s="351"/>
      <c r="Y217" s="351"/>
      <c r="Z217" s="351"/>
      <c r="AA217" s="351"/>
      <c r="AB217" s="351"/>
      <c r="AC217" s="351"/>
      <c r="AD217" s="351"/>
      <c r="AE217" s="351"/>
      <c r="AF217" s="351"/>
      <c r="AG217" s="351"/>
      <c r="AH217" s="351"/>
      <c r="AI217" s="351"/>
      <c r="AJ217" s="351"/>
      <c r="AK217" s="351"/>
      <c r="AL217" s="351"/>
      <c r="AM217" s="351"/>
      <c r="AN217" s="351"/>
      <c r="AO217" s="351"/>
      <c r="AP217" s="351"/>
      <c r="AQ217" s="351"/>
      <c r="AR217" s="351"/>
      <c r="AS217" s="351"/>
      <c r="AT217" s="351"/>
      <c r="AU217" s="351"/>
      <c r="AV217" s="353"/>
      <c r="AW217" s="353"/>
      <c r="AX217" s="349"/>
      <c r="AY217" s="349"/>
      <c r="AZ217" s="349"/>
      <c r="BA217" s="351"/>
      <c r="BB217" s="354"/>
      <c r="BC217" s="351"/>
      <c r="BD217" s="355"/>
      <c r="BE217" s="356"/>
    </row>
    <row r="218" spans="1:57" s="350" customFormat="1" ht="15.75" customHeight="1" x14ac:dyDescent="0.25">
      <c r="A218" s="348"/>
      <c r="B218" s="349"/>
      <c r="D218" s="349"/>
      <c r="E218" s="349"/>
      <c r="F218" s="349"/>
      <c r="G218" s="349"/>
      <c r="H218" s="351"/>
      <c r="I218" s="351"/>
      <c r="J218" s="351"/>
      <c r="K218" s="352"/>
      <c r="L218" s="351"/>
      <c r="M218" s="351"/>
      <c r="N218" s="351"/>
      <c r="O218" s="351"/>
      <c r="P218" s="351"/>
      <c r="Q218" s="351"/>
      <c r="R218" s="351"/>
      <c r="S218" s="351"/>
      <c r="T218" s="351"/>
      <c r="U218" s="351"/>
      <c r="V218" s="351"/>
      <c r="W218" s="351"/>
      <c r="X218" s="351"/>
      <c r="Y218" s="351"/>
      <c r="Z218" s="351"/>
      <c r="AA218" s="351"/>
      <c r="AB218" s="351"/>
      <c r="AC218" s="351"/>
      <c r="AD218" s="351"/>
      <c r="AE218" s="351"/>
      <c r="AF218" s="351"/>
      <c r="AG218" s="351"/>
      <c r="AH218" s="351"/>
      <c r="AI218" s="351"/>
      <c r="AJ218" s="351"/>
      <c r="AK218" s="351"/>
      <c r="AL218" s="351"/>
      <c r="AM218" s="351"/>
      <c r="AN218" s="351"/>
      <c r="AO218" s="351"/>
      <c r="AP218" s="351"/>
      <c r="AQ218" s="351"/>
      <c r="AR218" s="351"/>
      <c r="AS218" s="351"/>
      <c r="AT218" s="351"/>
      <c r="AU218" s="351"/>
      <c r="AV218" s="353"/>
      <c r="AW218" s="353"/>
      <c r="AX218" s="349"/>
      <c r="AY218" s="349"/>
      <c r="AZ218" s="349"/>
      <c r="BA218" s="351"/>
      <c r="BB218" s="354"/>
      <c r="BC218" s="351"/>
      <c r="BD218" s="355"/>
      <c r="BE218" s="356"/>
    </row>
    <row r="219" spans="1:57" s="350" customFormat="1" ht="15.75" customHeight="1" x14ac:dyDescent="0.25">
      <c r="A219" s="348"/>
      <c r="B219" s="349"/>
      <c r="D219" s="349"/>
      <c r="E219" s="349"/>
      <c r="F219" s="349"/>
      <c r="G219" s="349"/>
      <c r="H219" s="351"/>
      <c r="I219" s="351"/>
      <c r="J219" s="351"/>
      <c r="K219" s="352"/>
      <c r="L219" s="351"/>
      <c r="M219" s="351"/>
      <c r="N219" s="351"/>
      <c r="O219" s="351"/>
      <c r="P219" s="351"/>
      <c r="Q219" s="351"/>
      <c r="R219" s="351"/>
      <c r="S219" s="351"/>
      <c r="T219" s="351"/>
      <c r="U219" s="351"/>
      <c r="V219" s="351"/>
      <c r="W219" s="351"/>
      <c r="X219" s="351"/>
      <c r="Y219" s="351"/>
      <c r="Z219" s="351"/>
      <c r="AA219" s="351"/>
      <c r="AB219" s="351"/>
      <c r="AC219" s="351"/>
      <c r="AD219" s="351"/>
      <c r="AE219" s="351"/>
      <c r="AF219" s="351"/>
      <c r="AG219" s="351"/>
      <c r="AH219" s="351"/>
      <c r="AI219" s="351"/>
      <c r="AJ219" s="351"/>
      <c r="AK219" s="351"/>
      <c r="AL219" s="351"/>
      <c r="AM219" s="351"/>
      <c r="AN219" s="351"/>
      <c r="AO219" s="351"/>
      <c r="AP219" s="351"/>
      <c r="AQ219" s="351"/>
      <c r="AR219" s="351"/>
      <c r="AS219" s="351"/>
      <c r="AT219" s="351"/>
      <c r="AU219" s="351"/>
      <c r="AV219" s="353"/>
      <c r="AW219" s="353"/>
      <c r="AX219" s="349"/>
      <c r="AY219" s="349"/>
      <c r="AZ219" s="349"/>
      <c r="BA219" s="351"/>
      <c r="BB219" s="354"/>
      <c r="BC219" s="351"/>
      <c r="BD219" s="355"/>
      <c r="BE219" s="356"/>
    </row>
    <row r="220" spans="1:57" s="350" customFormat="1" ht="15.75" customHeight="1" x14ac:dyDescent="0.25">
      <c r="A220" s="348"/>
      <c r="B220" s="349"/>
      <c r="D220" s="349"/>
      <c r="E220" s="349"/>
      <c r="F220" s="349"/>
      <c r="G220" s="349"/>
      <c r="H220" s="351"/>
      <c r="I220" s="351"/>
      <c r="J220" s="351"/>
      <c r="K220" s="352"/>
      <c r="L220" s="351"/>
      <c r="M220" s="351"/>
      <c r="N220" s="351"/>
      <c r="O220" s="351"/>
      <c r="P220" s="351"/>
      <c r="Q220" s="351"/>
      <c r="R220" s="351"/>
      <c r="S220" s="351"/>
      <c r="T220" s="351"/>
      <c r="U220" s="351"/>
      <c r="V220" s="351"/>
      <c r="W220" s="351"/>
      <c r="X220" s="351"/>
      <c r="Y220" s="351"/>
      <c r="Z220" s="351"/>
      <c r="AA220" s="351"/>
      <c r="AB220" s="351"/>
      <c r="AC220" s="351"/>
      <c r="AD220" s="351"/>
      <c r="AE220" s="351"/>
      <c r="AF220" s="351"/>
      <c r="AG220" s="351"/>
      <c r="AH220" s="351"/>
      <c r="AI220" s="351"/>
      <c r="AJ220" s="351"/>
      <c r="AK220" s="351"/>
      <c r="AL220" s="351"/>
      <c r="AM220" s="351"/>
      <c r="AN220" s="351"/>
      <c r="AO220" s="351"/>
      <c r="AP220" s="351"/>
      <c r="AQ220" s="351"/>
      <c r="AR220" s="351"/>
      <c r="AS220" s="351"/>
      <c r="AT220" s="351"/>
      <c r="AU220" s="351"/>
      <c r="AV220" s="353"/>
      <c r="AW220" s="353"/>
      <c r="AX220" s="349"/>
      <c r="AY220" s="349"/>
      <c r="AZ220" s="349"/>
      <c r="BA220" s="351"/>
      <c r="BB220" s="354"/>
      <c r="BC220" s="351"/>
      <c r="BD220" s="355"/>
      <c r="BE220" s="356"/>
    </row>
    <row r="221" spans="1:57" s="350" customFormat="1" ht="15.75" customHeight="1" x14ac:dyDescent="0.25">
      <c r="A221" s="348"/>
      <c r="B221" s="349"/>
      <c r="D221" s="349"/>
      <c r="E221" s="349"/>
      <c r="F221" s="349"/>
      <c r="G221" s="349"/>
      <c r="H221" s="351"/>
      <c r="I221" s="351"/>
      <c r="J221" s="351"/>
      <c r="K221" s="352"/>
      <c r="L221" s="351"/>
      <c r="M221" s="351"/>
      <c r="N221" s="351"/>
      <c r="O221" s="351"/>
      <c r="P221" s="351"/>
      <c r="Q221" s="351"/>
      <c r="R221" s="351"/>
      <c r="S221" s="351"/>
      <c r="T221" s="351"/>
      <c r="U221" s="351"/>
      <c r="V221" s="351"/>
      <c r="W221" s="351"/>
      <c r="X221" s="351"/>
      <c r="Y221" s="351"/>
      <c r="Z221" s="351"/>
      <c r="AA221" s="351"/>
      <c r="AB221" s="351"/>
      <c r="AC221" s="351"/>
      <c r="AD221" s="351"/>
      <c r="AE221" s="351"/>
      <c r="AF221" s="351"/>
      <c r="AG221" s="351"/>
      <c r="AH221" s="351"/>
      <c r="AI221" s="351"/>
      <c r="AJ221" s="351"/>
      <c r="AK221" s="351"/>
      <c r="AL221" s="351"/>
      <c r="AM221" s="351"/>
      <c r="AN221" s="351"/>
      <c r="AO221" s="351"/>
      <c r="AP221" s="351"/>
      <c r="AQ221" s="351"/>
      <c r="AR221" s="351"/>
      <c r="AS221" s="351"/>
      <c r="AT221" s="351"/>
      <c r="AU221" s="351"/>
      <c r="AV221" s="353"/>
      <c r="AW221" s="353"/>
      <c r="AX221" s="349"/>
      <c r="AY221" s="349"/>
      <c r="AZ221" s="349"/>
      <c r="BA221" s="351"/>
      <c r="BB221" s="354"/>
      <c r="BC221" s="351"/>
      <c r="BD221" s="355"/>
      <c r="BE221" s="356"/>
    </row>
    <row r="222" spans="1:57" s="350" customFormat="1" ht="15.75" customHeight="1" x14ac:dyDescent="0.25">
      <c r="A222" s="348"/>
      <c r="B222" s="349"/>
      <c r="D222" s="349"/>
      <c r="E222" s="349"/>
      <c r="F222" s="349"/>
      <c r="G222" s="349"/>
      <c r="H222" s="351"/>
      <c r="I222" s="351"/>
      <c r="J222" s="351"/>
      <c r="K222" s="352"/>
      <c r="L222" s="351"/>
      <c r="M222" s="351"/>
      <c r="N222" s="351"/>
      <c r="O222" s="351"/>
      <c r="P222" s="351"/>
      <c r="Q222" s="351"/>
      <c r="R222" s="351"/>
      <c r="S222" s="351"/>
      <c r="T222" s="351"/>
      <c r="U222" s="351"/>
      <c r="V222" s="351"/>
      <c r="W222" s="351"/>
      <c r="X222" s="351"/>
      <c r="Y222" s="351"/>
      <c r="Z222" s="351"/>
      <c r="AA222" s="351"/>
      <c r="AB222" s="351"/>
      <c r="AC222" s="351"/>
      <c r="AD222" s="351"/>
      <c r="AE222" s="351"/>
      <c r="AF222" s="351"/>
      <c r="AG222" s="351"/>
      <c r="AH222" s="351"/>
      <c r="AI222" s="351"/>
      <c r="AJ222" s="351"/>
      <c r="AK222" s="351"/>
      <c r="AL222" s="351"/>
      <c r="AM222" s="351"/>
      <c r="AN222" s="351"/>
      <c r="AO222" s="351"/>
      <c r="AP222" s="351"/>
      <c r="AQ222" s="351"/>
      <c r="AR222" s="351"/>
      <c r="AS222" s="351"/>
      <c r="AT222" s="351"/>
      <c r="AU222" s="351"/>
      <c r="AV222" s="353"/>
      <c r="AW222" s="353"/>
      <c r="AX222" s="349"/>
      <c r="AY222" s="349"/>
      <c r="AZ222" s="349"/>
      <c r="BA222" s="351"/>
      <c r="BB222" s="354"/>
      <c r="BC222" s="351"/>
      <c r="BD222" s="355"/>
      <c r="BE222" s="356"/>
    </row>
    <row r="223" spans="1:57" s="350" customFormat="1" ht="15.75" customHeight="1" x14ac:dyDescent="0.25">
      <c r="A223" s="348"/>
      <c r="B223" s="349"/>
      <c r="D223" s="349"/>
      <c r="E223" s="349"/>
      <c r="F223" s="349"/>
      <c r="G223" s="349"/>
      <c r="H223" s="351"/>
      <c r="I223" s="351"/>
      <c r="J223" s="351"/>
      <c r="K223" s="352"/>
      <c r="L223" s="351"/>
      <c r="M223" s="351"/>
      <c r="N223" s="351"/>
      <c r="O223" s="351"/>
      <c r="P223" s="351"/>
      <c r="Q223" s="351"/>
      <c r="R223" s="351"/>
      <c r="S223" s="351"/>
      <c r="T223" s="351"/>
      <c r="U223" s="351"/>
      <c r="V223" s="351"/>
      <c r="W223" s="351"/>
      <c r="X223" s="351"/>
      <c r="Y223" s="351"/>
      <c r="Z223" s="351"/>
      <c r="AA223" s="351"/>
      <c r="AB223" s="351"/>
      <c r="AC223" s="351"/>
      <c r="AD223" s="351"/>
      <c r="AE223" s="351"/>
      <c r="AF223" s="351"/>
      <c r="AG223" s="351"/>
      <c r="AH223" s="351"/>
      <c r="AI223" s="351"/>
      <c r="AJ223" s="351"/>
      <c r="AK223" s="351"/>
      <c r="AL223" s="351"/>
      <c r="AM223" s="351"/>
      <c r="AN223" s="351"/>
      <c r="AO223" s="351"/>
      <c r="AP223" s="351"/>
      <c r="AQ223" s="351"/>
      <c r="AR223" s="351"/>
      <c r="AS223" s="351"/>
      <c r="AT223" s="351"/>
      <c r="AU223" s="351"/>
      <c r="AV223" s="353"/>
      <c r="AW223" s="353"/>
      <c r="AX223" s="349"/>
      <c r="AY223" s="349"/>
      <c r="AZ223" s="349"/>
      <c r="BA223" s="351"/>
      <c r="BB223" s="354"/>
      <c r="BC223" s="351"/>
      <c r="BD223" s="355"/>
      <c r="BE223" s="356"/>
    </row>
    <row r="224" spans="1:57" s="350" customFormat="1" ht="15.75" customHeight="1" x14ac:dyDescent="0.25">
      <c r="A224" s="348"/>
      <c r="B224" s="349"/>
      <c r="D224" s="349"/>
      <c r="E224" s="349"/>
      <c r="F224" s="349"/>
      <c r="G224" s="349"/>
      <c r="H224" s="351"/>
      <c r="I224" s="351"/>
      <c r="J224" s="351"/>
      <c r="K224" s="352"/>
      <c r="L224" s="351"/>
      <c r="M224" s="351"/>
      <c r="N224" s="351"/>
      <c r="O224" s="351"/>
      <c r="P224" s="351"/>
      <c r="Q224" s="351"/>
      <c r="R224" s="351"/>
      <c r="S224" s="351"/>
      <c r="T224" s="351"/>
      <c r="U224" s="351"/>
      <c r="V224" s="351"/>
      <c r="W224" s="351"/>
      <c r="X224" s="351"/>
      <c r="Y224" s="351"/>
      <c r="Z224" s="351"/>
      <c r="AA224" s="351"/>
      <c r="AB224" s="351"/>
      <c r="AC224" s="351"/>
      <c r="AD224" s="351"/>
      <c r="AE224" s="351"/>
      <c r="AF224" s="351"/>
      <c r="AG224" s="351"/>
      <c r="AH224" s="351"/>
      <c r="AI224" s="351"/>
      <c r="AJ224" s="351"/>
      <c r="AK224" s="351"/>
      <c r="AL224" s="351"/>
      <c r="AM224" s="351"/>
      <c r="AN224" s="351"/>
      <c r="AO224" s="351"/>
      <c r="AP224" s="351"/>
      <c r="AQ224" s="351"/>
      <c r="AR224" s="351"/>
      <c r="AS224" s="351"/>
      <c r="AT224" s="351"/>
      <c r="AU224" s="351"/>
      <c r="AV224" s="353"/>
      <c r="AW224" s="353"/>
      <c r="AX224" s="349"/>
      <c r="AY224" s="349"/>
      <c r="AZ224" s="349"/>
      <c r="BA224" s="351"/>
      <c r="BB224" s="354"/>
      <c r="BC224" s="351"/>
      <c r="BD224" s="355"/>
      <c r="BE224" s="356"/>
    </row>
    <row r="225" spans="1:57" s="350" customFormat="1" ht="15.75" customHeight="1" x14ac:dyDescent="0.25">
      <c r="A225" s="348"/>
      <c r="B225" s="349"/>
      <c r="D225" s="349"/>
      <c r="E225" s="349"/>
      <c r="F225" s="349"/>
      <c r="G225" s="349"/>
      <c r="H225" s="351"/>
      <c r="I225" s="351"/>
      <c r="J225" s="351"/>
      <c r="K225" s="352"/>
      <c r="L225" s="351"/>
      <c r="M225" s="351"/>
      <c r="N225" s="351"/>
      <c r="O225" s="351"/>
      <c r="P225" s="351"/>
      <c r="Q225" s="351"/>
      <c r="R225" s="351"/>
      <c r="S225" s="351"/>
      <c r="T225" s="351"/>
      <c r="U225" s="351"/>
      <c r="V225" s="351"/>
      <c r="W225" s="351"/>
      <c r="X225" s="351"/>
      <c r="Y225" s="351"/>
      <c r="Z225" s="351"/>
      <c r="AA225" s="351"/>
      <c r="AB225" s="351"/>
      <c r="AC225" s="351"/>
      <c r="AD225" s="351"/>
      <c r="AE225" s="351"/>
      <c r="AF225" s="351"/>
      <c r="AG225" s="351"/>
      <c r="AH225" s="351"/>
      <c r="AI225" s="351"/>
      <c r="AJ225" s="351"/>
      <c r="AK225" s="351"/>
      <c r="AL225" s="351"/>
      <c r="AM225" s="351"/>
      <c r="AN225" s="351"/>
      <c r="AO225" s="351"/>
      <c r="AP225" s="351"/>
      <c r="AQ225" s="351"/>
      <c r="AR225" s="351"/>
      <c r="AS225" s="351"/>
      <c r="AT225" s="351"/>
      <c r="AU225" s="351"/>
      <c r="AV225" s="353"/>
      <c r="AW225" s="353"/>
      <c r="AX225" s="349"/>
      <c r="AY225" s="349"/>
      <c r="AZ225" s="349"/>
      <c r="BA225" s="351"/>
      <c r="BB225" s="354"/>
      <c r="BC225" s="351"/>
      <c r="BD225" s="355"/>
      <c r="BE225" s="356"/>
    </row>
    <row r="226" spans="1:57" s="350" customFormat="1" ht="15.75" customHeight="1" x14ac:dyDescent="0.25">
      <c r="A226" s="348"/>
      <c r="B226" s="349"/>
      <c r="D226" s="349"/>
      <c r="E226" s="349"/>
      <c r="F226" s="349"/>
      <c r="G226" s="349"/>
      <c r="H226" s="351"/>
      <c r="I226" s="351"/>
      <c r="J226" s="351"/>
      <c r="K226" s="352"/>
      <c r="L226" s="351"/>
      <c r="M226" s="351"/>
      <c r="N226" s="351"/>
      <c r="O226" s="351"/>
      <c r="P226" s="351"/>
      <c r="Q226" s="351"/>
      <c r="R226" s="351"/>
      <c r="S226" s="351"/>
      <c r="T226" s="351"/>
      <c r="U226" s="351"/>
      <c r="V226" s="351"/>
      <c r="W226" s="351"/>
      <c r="X226" s="351"/>
      <c r="Y226" s="351"/>
      <c r="Z226" s="351"/>
      <c r="AA226" s="351"/>
      <c r="AB226" s="351"/>
      <c r="AC226" s="351"/>
      <c r="AD226" s="351"/>
      <c r="AE226" s="351"/>
      <c r="AF226" s="351"/>
      <c r="AG226" s="351"/>
      <c r="AH226" s="351"/>
      <c r="AI226" s="351"/>
      <c r="AJ226" s="351"/>
      <c r="AK226" s="351"/>
      <c r="AL226" s="351"/>
      <c r="AM226" s="351"/>
      <c r="AN226" s="351"/>
      <c r="AO226" s="351"/>
      <c r="AP226" s="351"/>
      <c r="AQ226" s="351"/>
      <c r="AR226" s="351"/>
      <c r="AS226" s="351"/>
      <c r="AT226" s="351"/>
      <c r="AU226" s="351"/>
      <c r="AV226" s="353"/>
      <c r="AW226" s="353"/>
      <c r="AX226" s="349"/>
      <c r="AY226" s="349"/>
      <c r="AZ226" s="349"/>
      <c r="BA226" s="351"/>
      <c r="BB226" s="354"/>
      <c r="BC226" s="351"/>
      <c r="BD226" s="355"/>
      <c r="BE226" s="356"/>
    </row>
    <row r="227" spans="1:57" s="350" customFormat="1" ht="15.75" customHeight="1" x14ac:dyDescent="0.25">
      <c r="A227" s="348"/>
      <c r="B227" s="349"/>
      <c r="D227" s="349"/>
      <c r="E227" s="349"/>
      <c r="F227" s="349"/>
      <c r="G227" s="349"/>
      <c r="H227" s="351"/>
      <c r="I227" s="351"/>
      <c r="J227" s="351"/>
      <c r="K227" s="352"/>
      <c r="L227" s="351"/>
      <c r="M227" s="351"/>
      <c r="N227" s="351"/>
      <c r="O227" s="351"/>
      <c r="P227" s="351"/>
      <c r="Q227" s="351"/>
      <c r="R227" s="351"/>
      <c r="S227" s="351"/>
      <c r="T227" s="351"/>
      <c r="U227" s="351"/>
      <c r="V227" s="351"/>
      <c r="W227" s="351"/>
      <c r="X227" s="351"/>
      <c r="Y227" s="351"/>
      <c r="Z227" s="351"/>
      <c r="AA227" s="351"/>
      <c r="AB227" s="351"/>
      <c r="AC227" s="351"/>
      <c r="AD227" s="351"/>
      <c r="AE227" s="351"/>
      <c r="AF227" s="351"/>
      <c r="AG227" s="351"/>
      <c r="AH227" s="351"/>
      <c r="AI227" s="351"/>
      <c r="AJ227" s="351"/>
      <c r="AK227" s="351"/>
      <c r="AL227" s="351"/>
      <c r="AM227" s="351"/>
      <c r="AN227" s="351"/>
      <c r="AO227" s="351"/>
      <c r="AP227" s="351"/>
      <c r="AQ227" s="351"/>
      <c r="AR227" s="351"/>
      <c r="AS227" s="351"/>
      <c r="AT227" s="351"/>
      <c r="AU227" s="351"/>
      <c r="AV227" s="353"/>
      <c r="AW227" s="353"/>
      <c r="AX227" s="349"/>
      <c r="AY227" s="349"/>
      <c r="AZ227" s="349"/>
      <c r="BA227" s="351"/>
      <c r="BB227" s="354"/>
      <c r="BC227" s="351"/>
      <c r="BD227" s="355"/>
      <c r="BE227" s="356"/>
    </row>
    <row r="228" spans="1:57" s="350" customFormat="1" ht="15.75" customHeight="1" x14ac:dyDescent="0.25">
      <c r="A228" s="348"/>
      <c r="B228" s="349"/>
      <c r="D228" s="349"/>
      <c r="E228" s="349"/>
      <c r="F228" s="349"/>
      <c r="G228" s="349"/>
      <c r="H228" s="351"/>
      <c r="I228" s="351"/>
      <c r="J228" s="351"/>
      <c r="K228" s="352"/>
      <c r="L228" s="351"/>
      <c r="M228" s="351"/>
      <c r="N228" s="351"/>
      <c r="O228" s="351"/>
      <c r="P228" s="351"/>
      <c r="Q228" s="351"/>
      <c r="R228" s="351"/>
      <c r="S228" s="351"/>
      <c r="T228" s="351"/>
      <c r="U228" s="351"/>
      <c r="V228" s="351"/>
      <c r="W228" s="351"/>
      <c r="X228" s="351"/>
      <c r="Y228" s="351"/>
      <c r="Z228" s="351"/>
      <c r="AA228" s="351"/>
      <c r="AB228" s="351"/>
      <c r="AC228" s="351"/>
      <c r="AD228" s="351"/>
      <c r="AE228" s="351"/>
      <c r="AF228" s="351"/>
      <c r="AG228" s="351"/>
      <c r="AH228" s="351"/>
      <c r="AI228" s="351"/>
      <c r="AJ228" s="351"/>
      <c r="AK228" s="351"/>
      <c r="AL228" s="351"/>
      <c r="AM228" s="351"/>
      <c r="AN228" s="351"/>
      <c r="AO228" s="351"/>
      <c r="AP228" s="351"/>
      <c r="AQ228" s="351"/>
      <c r="AR228" s="351"/>
      <c r="AS228" s="351"/>
      <c r="AT228" s="351"/>
      <c r="AU228" s="351"/>
      <c r="AV228" s="353"/>
      <c r="AW228" s="353"/>
      <c r="AX228" s="349"/>
      <c r="AY228" s="349"/>
      <c r="AZ228" s="349"/>
      <c r="BA228" s="351"/>
      <c r="BB228" s="354"/>
      <c r="BC228" s="351"/>
      <c r="BD228" s="355"/>
      <c r="BE228" s="356"/>
    </row>
    <row r="229" spans="1:57" s="350" customFormat="1" ht="15.75" customHeight="1" x14ac:dyDescent="0.25">
      <c r="A229" s="348"/>
      <c r="B229" s="349"/>
      <c r="D229" s="349"/>
      <c r="E229" s="349"/>
      <c r="F229" s="349"/>
      <c r="G229" s="349"/>
      <c r="H229" s="351"/>
      <c r="I229" s="351"/>
      <c r="J229" s="351"/>
      <c r="K229" s="352"/>
      <c r="L229" s="351"/>
      <c r="M229" s="351"/>
      <c r="N229" s="351"/>
      <c r="O229" s="351"/>
      <c r="P229" s="351"/>
      <c r="Q229" s="351"/>
      <c r="R229" s="351"/>
      <c r="S229" s="351"/>
      <c r="T229" s="351"/>
      <c r="U229" s="351"/>
      <c r="V229" s="351"/>
      <c r="W229" s="351"/>
      <c r="X229" s="351"/>
      <c r="Y229" s="351"/>
      <c r="Z229" s="351"/>
      <c r="AA229" s="351"/>
      <c r="AB229" s="351"/>
      <c r="AC229" s="351"/>
      <c r="AD229" s="351"/>
      <c r="AE229" s="351"/>
      <c r="AF229" s="351"/>
      <c r="AG229" s="351"/>
      <c r="AH229" s="351"/>
      <c r="AI229" s="351"/>
      <c r="AJ229" s="351"/>
      <c r="AK229" s="351"/>
      <c r="AL229" s="351"/>
      <c r="AM229" s="351"/>
      <c r="AN229" s="351"/>
      <c r="AO229" s="351"/>
      <c r="AP229" s="351"/>
      <c r="AQ229" s="351"/>
      <c r="AR229" s="351"/>
      <c r="AS229" s="351"/>
      <c r="AT229" s="351"/>
      <c r="AU229" s="351"/>
      <c r="AV229" s="353"/>
      <c r="AW229" s="353"/>
      <c r="AX229" s="349"/>
      <c r="AY229" s="349"/>
      <c r="AZ229" s="349"/>
      <c r="BA229" s="351"/>
      <c r="BB229" s="354"/>
      <c r="BC229" s="351"/>
      <c r="BD229" s="355"/>
      <c r="BE229" s="356"/>
    </row>
    <row r="230" spans="1:57" s="350" customFormat="1" ht="15.75" customHeight="1" x14ac:dyDescent="0.25">
      <c r="A230" s="348"/>
      <c r="B230" s="349"/>
      <c r="D230" s="349"/>
      <c r="E230" s="349"/>
      <c r="F230" s="349"/>
      <c r="G230" s="349"/>
      <c r="H230" s="351"/>
      <c r="I230" s="351"/>
      <c r="J230" s="351"/>
      <c r="K230" s="352"/>
      <c r="L230" s="351"/>
      <c r="M230" s="351"/>
      <c r="N230" s="351"/>
      <c r="O230" s="351"/>
      <c r="P230" s="351"/>
      <c r="Q230" s="351"/>
      <c r="R230" s="351"/>
      <c r="S230" s="351"/>
      <c r="T230" s="351"/>
      <c r="U230" s="351"/>
      <c r="V230" s="351"/>
      <c r="W230" s="351"/>
      <c r="X230" s="351"/>
      <c r="Y230" s="351"/>
      <c r="Z230" s="351"/>
      <c r="AA230" s="351"/>
      <c r="AB230" s="351"/>
      <c r="AC230" s="351"/>
      <c r="AD230" s="351"/>
      <c r="AE230" s="351"/>
      <c r="AF230" s="351"/>
      <c r="AG230" s="351"/>
      <c r="AH230" s="351"/>
      <c r="AI230" s="351"/>
      <c r="AJ230" s="351"/>
      <c r="AK230" s="351"/>
      <c r="AL230" s="351"/>
      <c r="AM230" s="351"/>
      <c r="AN230" s="351"/>
      <c r="AO230" s="351"/>
      <c r="AP230" s="351"/>
      <c r="AQ230" s="351"/>
      <c r="AR230" s="351"/>
      <c r="AS230" s="351"/>
      <c r="AT230" s="351"/>
      <c r="AU230" s="351"/>
      <c r="AV230" s="353"/>
      <c r="AW230" s="353"/>
      <c r="AX230" s="349"/>
      <c r="AY230" s="349"/>
      <c r="AZ230" s="349"/>
      <c r="BA230" s="351"/>
      <c r="BB230" s="354"/>
      <c r="BC230" s="351"/>
      <c r="BD230" s="355"/>
      <c r="BE230" s="356"/>
    </row>
    <row r="231" spans="1:57" s="350" customFormat="1" ht="15.75" customHeight="1" x14ac:dyDescent="0.25">
      <c r="A231" s="348"/>
      <c r="B231" s="349"/>
      <c r="D231" s="349"/>
      <c r="E231" s="349"/>
      <c r="F231" s="349"/>
      <c r="G231" s="349"/>
      <c r="H231" s="351"/>
      <c r="I231" s="351"/>
      <c r="J231" s="351"/>
      <c r="K231" s="352"/>
      <c r="L231" s="351"/>
      <c r="M231" s="351"/>
      <c r="N231" s="351"/>
      <c r="O231" s="351"/>
      <c r="P231" s="351"/>
      <c r="Q231" s="351"/>
      <c r="R231" s="351"/>
      <c r="S231" s="351"/>
      <c r="T231" s="351"/>
      <c r="U231" s="351"/>
      <c r="V231" s="351"/>
      <c r="W231" s="351"/>
      <c r="X231" s="351"/>
      <c r="Y231" s="351"/>
      <c r="Z231" s="351"/>
      <c r="AA231" s="351"/>
      <c r="AB231" s="351"/>
      <c r="AC231" s="351"/>
      <c r="AD231" s="351"/>
      <c r="AE231" s="351"/>
      <c r="AF231" s="351"/>
      <c r="AG231" s="351"/>
      <c r="AH231" s="351"/>
      <c r="AI231" s="351"/>
      <c r="AJ231" s="351"/>
      <c r="AK231" s="351"/>
      <c r="AL231" s="351"/>
      <c r="AM231" s="351"/>
      <c r="AN231" s="351"/>
      <c r="AO231" s="351"/>
      <c r="AP231" s="351"/>
      <c r="AQ231" s="351"/>
      <c r="AR231" s="351"/>
      <c r="AS231" s="351"/>
      <c r="AT231" s="351"/>
      <c r="AU231" s="351"/>
      <c r="AV231" s="353"/>
      <c r="AW231" s="353"/>
      <c r="AX231" s="349"/>
      <c r="AY231" s="349"/>
      <c r="AZ231" s="349"/>
      <c r="BA231" s="351"/>
      <c r="BB231" s="354"/>
      <c r="BC231" s="351"/>
      <c r="BD231" s="355"/>
      <c r="BE231" s="356"/>
    </row>
    <row r="232" spans="1:57" s="350" customFormat="1" ht="15.75" customHeight="1" x14ac:dyDescent="0.25">
      <c r="A232" s="348"/>
      <c r="B232" s="349"/>
      <c r="D232" s="349"/>
      <c r="E232" s="349"/>
      <c r="F232" s="349"/>
      <c r="G232" s="349"/>
      <c r="H232" s="351"/>
      <c r="I232" s="351"/>
      <c r="J232" s="351"/>
      <c r="K232" s="352"/>
      <c r="L232" s="351"/>
      <c r="M232" s="351"/>
      <c r="N232" s="351"/>
      <c r="O232" s="351"/>
      <c r="P232" s="351"/>
      <c r="Q232" s="351"/>
      <c r="R232" s="351"/>
      <c r="S232" s="351"/>
      <c r="T232" s="351"/>
      <c r="U232" s="351"/>
      <c r="V232" s="351"/>
      <c r="W232" s="351"/>
      <c r="X232" s="351"/>
      <c r="Y232" s="351"/>
      <c r="Z232" s="351"/>
      <c r="AA232" s="351"/>
      <c r="AB232" s="351"/>
      <c r="AC232" s="351"/>
      <c r="AD232" s="351"/>
      <c r="AE232" s="351"/>
      <c r="AF232" s="351"/>
      <c r="AG232" s="351"/>
      <c r="AH232" s="351"/>
      <c r="AI232" s="351"/>
      <c r="AJ232" s="351"/>
      <c r="AK232" s="351"/>
      <c r="AL232" s="351"/>
      <c r="AM232" s="351"/>
      <c r="AN232" s="351"/>
      <c r="AO232" s="351"/>
      <c r="AP232" s="351"/>
      <c r="AQ232" s="351"/>
      <c r="AR232" s="351"/>
      <c r="AS232" s="351"/>
      <c r="AT232" s="351"/>
      <c r="AU232" s="351"/>
      <c r="AV232" s="353"/>
      <c r="AW232" s="353"/>
      <c r="AX232" s="349"/>
      <c r="AY232" s="349"/>
      <c r="AZ232" s="349"/>
      <c r="BA232" s="351"/>
      <c r="BB232" s="354"/>
      <c r="BC232" s="351"/>
      <c r="BD232" s="355"/>
      <c r="BE232" s="356"/>
    </row>
    <row r="233" spans="1:57" s="350" customFormat="1" ht="15.75" customHeight="1" x14ac:dyDescent="0.25">
      <c r="A233" s="348"/>
      <c r="B233" s="349"/>
      <c r="D233" s="349"/>
      <c r="E233" s="349"/>
      <c r="F233" s="349"/>
      <c r="G233" s="349"/>
      <c r="H233" s="351"/>
      <c r="I233" s="351"/>
      <c r="J233" s="351"/>
      <c r="K233" s="352"/>
      <c r="L233" s="351"/>
      <c r="M233" s="351"/>
      <c r="N233" s="351"/>
      <c r="O233" s="351"/>
      <c r="P233" s="351"/>
      <c r="Q233" s="351"/>
      <c r="R233" s="351"/>
      <c r="S233" s="351"/>
      <c r="T233" s="351"/>
      <c r="U233" s="351"/>
      <c r="V233" s="351"/>
      <c r="W233" s="351"/>
      <c r="X233" s="351"/>
      <c r="Y233" s="351"/>
      <c r="Z233" s="351"/>
      <c r="AA233" s="351"/>
      <c r="AB233" s="351"/>
      <c r="AC233" s="351"/>
      <c r="AD233" s="351"/>
      <c r="AE233" s="351"/>
      <c r="AF233" s="351"/>
      <c r="AG233" s="351"/>
      <c r="AH233" s="351"/>
      <c r="AI233" s="351"/>
      <c r="AJ233" s="351"/>
      <c r="AK233" s="351"/>
      <c r="AL233" s="351"/>
      <c r="AM233" s="351"/>
      <c r="AN233" s="351"/>
      <c r="AO233" s="351"/>
      <c r="AP233" s="351"/>
      <c r="AQ233" s="351"/>
      <c r="AR233" s="351"/>
      <c r="AS233" s="351"/>
      <c r="AT233" s="351"/>
      <c r="AU233" s="351"/>
      <c r="AV233" s="353"/>
      <c r="AW233" s="353"/>
      <c r="AX233" s="349"/>
      <c r="AY233" s="349"/>
      <c r="AZ233" s="349"/>
      <c r="BA233" s="351"/>
      <c r="BB233" s="354"/>
      <c r="BC233" s="351"/>
      <c r="BD233" s="355"/>
      <c r="BE233" s="356"/>
    </row>
    <row r="234" spans="1:57" s="350" customFormat="1" ht="15.75" customHeight="1" x14ac:dyDescent="0.25">
      <c r="A234" s="348"/>
      <c r="B234" s="349"/>
      <c r="D234" s="349"/>
      <c r="E234" s="349"/>
      <c r="F234" s="349"/>
      <c r="G234" s="349"/>
      <c r="H234" s="351"/>
      <c r="I234" s="351"/>
      <c r="J234" s="351"/>
      <c r="K234" s="352"/>
      <c r="L234" s="351"/>
      <c r="M234" s="351"/>
      <c r="N234" s="351"/>
      <c r="O234" s="351"/>
      <c r="P234" s="351"/>
      <c r="Q234" s="351"/>
      <c r="R234" s="351"/>
      <c r="S234" s="351"/>
      <c r="T234" s="351"/>
      <c r="U234" s="351"/>
      <c r="V234" s="351"/>
      <c r="W234" s="351"/>
      <c r="X234" s="351"/>
      <c r="Y234" s="351"/>
      <c r="Z234" s="351"/>
      <c r="AA234" s="351"/>
      <c r="AB234" s="351"/>
      <c r="AC234" s="351"/>
      <c r="AD234" s="351"/>
      <c r="AE234" s="351"/>
      <c r="AF234" s="351"/>
      <c r="AG234" s="351"/>
      <c r="AH234" s="351"/>
      <c r="AI234" s="351"/>
      <c r="AJ234" s="351"/>
      <c r="AK234" s="351"/>
      <c r="AL234" s="351"/>
      <c r="AM234" s="351"/>
      <c r="AN234" s="351"/>
      <c r="AO234" s="351"/>
      <c r="AP234" s="351"/>
      <c r="AQ234" s="351"/>
      <c r="AR234" s="351"/>
      <c r="AS234" s="351"/>
      <c r="AT234" s="351"/>
      <c r="AU234" s="351"/>
      <c r="AV234" s="353"/>
      <c r="AW234" s="353"/>
      <c r="AX234" s="349"/>
      <c r="AY234" s="349"/>
      <c r="AZ234" s="349"/>
      <c r="BA234" s="351"/>
      <c r="BB234" s="354"/>
      <c r="BC234" s="351"/>
      <c r="BD234" s="355"/>
      <c r="BE234" s="356"/>
    </row>
    <row r="235" spans="1:57" s="350" customFormat="1" ht="15.75" customHeight="1" x14ac:dyDescent="0.25">
      <c r="A235" s="348"/>
      <c r="B235" s="349"/>
      <c r="D235" s="349"/>
      <c r="E235" s="349"/>
      <c r="F235" s="349"/>
      <c r="G235" s="349"/>
      <c r="H235" s="351"/>
      <c r="I235" s="351"/>
      <c r="J235" s="351"/>
      <c r="K235" s="352"/>
      <c r="L235" s="351"/>
      <c r="M235" s="351"/>
      <c r="N235" s="351"/>
      <c r="O235" s="351"/>
      <c r="P235" s="351"/>
      <c r="Q235" s="351"/>
      <c r="R235" s="351"/>
      <c r="S235" s="351"/>
      <c r="T235" s="351"/>
      <c r="U235" s="351"/>
      <c r="V235" s="351"/>
      <c r="W235" s="351"/>
      <c r="X235" s="351"/>
      <c r="Y235" s="351"/>
      <c r="Z235" s="351"/>
      <c r="AA235" s="351"/>
      <c r="AB235" s="351"/>
      <c r="AC235" s="351"/>
      <c r="AD235" s="351"/>
      <c r="AE235" s="351"/>
      <c r="AF235" s="351"/>
      <c r="AG235" s="351"/>
      <c r="AH235" s="351"/>
      <c r="AI235" s="351"/>
      <c r="AJ235" s="351"/>
      <c r="AK235" s="351"/>
      <c r="AL235" s="351"/>
      <c r="AM235" s="351"/>
      <c r="AN235" s="351"/>
      <c r="AO235" s="351"/>
      <c r="AP235" s="351"/>
      <c r="AQ235" s="351"/>
      <c r="AR235" s="351"/>
      <c r="AS235" s="351"/>
      <c r="AT235" s="351"/>
      <c r="AU235" s="351"/>
      <c r="AV235" s="353"/>
      <c r="AW235" s="353"/>
      <c r="AX235" s="349"/>
      <c r="AY235" s="349"/>
      <c r="AZ235" s="349"/>
      <c r="BA235" s="351"/>
      <c r="BB235" s="354"/>
      <c r="BC235" s="351"/>
      <c r="BD235" s="355"/>
      <c r="BE235" s="356"/>
    </row>
    <row r="236" spans="1:57" s="350" customFormat="1" ht="15.75" customHeight="1" x14ac:dyDescent="0.25">
      <c r="A236" s="348"/>
      <c r="B236" s="349"/>
      <c r="D236" s="349"/>
      <c r="E236" s="349"/>
      <c r="F236" s="349"/>
      <c r="G236" s="349"/>
      <c r="H236" s="351"/>
      <c r="I236" s="351"/>
      <c r="J236" s="351"/>
      <c r="K236" s="352"/>
      <c r="L236" s="351"/>
      <c r="M236" s="351"/>
      <c r="N236" s="351"/>
      <c r="O236" s="351"/>
      <c r="P236" s="351"/>
      <c r="Q236" s="351"/>
      <c r="R236" s="351"/>
      <c r="S236" s="351"/>
      <c r="T236" s="351"/>
      <c r="U236" s="351"/>
      <c r="V236" s="351"/>
      <c r="W236" s="351"/>
      <c r="X236" s="351"/>
      <c r="Y236" s="351"/>
      <c r="Z236" s="351"/>
      <c r="AA236" s="351"/>
      <c r="AB236" s="351"/>
      <c r="AC236" s="351"/>
      <c r="AD236" s="351"/>
      <c r="AE236" s="351"/>
      <c r="AF236" s="351"/>
      <c r="AG236" s="351"/>
      <c r="AH236" s="351"/>
      <c r="AI236" s="351"/>
      <c r="AJ236" s="351"/>
      <c r="AK236" s="351"/>
      <c r="AL236" s="351"/>
      <c r="AM236" s="351"/>
      <c r="AN236" s="351"/>
      <c r="AO236" s="351"/>
      <c r="AP236" s="351"/>
      <c r="AQ236" s="351"/>
      <c r="AR236" s="351"/>
      <c r="AS236" s="351"/>
      <c r="AT236" s="351"/>
      <c r="AU236" s="351"/>
      <c r="AV236" s="353"/>
      <c r="AW236" s="353"/>
      <c r="AX236" s="349"/>
      <c r="AY236" s="349"/>
      <c r="AZ236" s="349"/>
      <c r="BA236" s="351"/>
      <c r="BB236" s="354"/>
      <c r="BC236" s="351"/>
      <c r="BD236" s="355"/>
      <c r="BE236" s="356"/>
    </row>
    <row r="237" spans="1:57" s="350" customFormat="1" ht="15.75" customHeight="1" x14ac:dyDescent="0.25">
      <c r="A237" s="348"/>
      <c r="B237" s="349"/>
      <c r="D237" s="349"/>
      <c r="E237" s="349"/>
      <c r="F237" s="349"/>
      <c r="G237" s="349"/>
      <c r="H237" s="351"/>
      <c r="I237" s="351"/>
      <c r="J237" s="351"/>
      <c r="K237" s="352"/>
      <c r="L237" s="351"/>
      <c r="M237" s="351"/>
      <c r="N237" s="351"/>
      <c r="O237" s="351"/>
      <c r="P237" s="351"/>
      <c r="Q237" s="351"/>
      <c r="R237" s="351"/>
      <c r="S237" s="351"/>
      <c r="T237" s="351"/>
      <c r="U237" s="351"/>
      <c r="V237" s="351"/>
      <c r="W237" s="351"/>
      <c r="X237" s="351"/>
      <c r="Y237" s="351"/>
      <c r="Z237" s="351"/>
      <c r="AA237" s="351"/>
      <c r="AB237" s="351"/>
      <c r="AC237" s="351"/>
      <c r="AD237" s="351"/>
      <c r="AE237" s="351"/>
      <c r="AF237" s="351"/>
      <c r="AG237" s="351"/>
      <c r="AH237" s="351"/>
      <c r="AI237" s="351"/>
      <c r="AJ237" s="351"/>
      <c r="AK237" s="351"/>
      <c r="AL237" s="351"/>
      <c r="AM237" s="351"/>
      <c r="AN237" s="351"/>
      <c r="AO237" s="351"/>
      <c r="AP237" s="351"/>
      <c r="AQ237" s="351"/>
      <c r="AR237" s="351"/>
      <c r="AS237" s="351"/>
      <c r="AT237" s="351"/>
      <c r="AU237" s="351"/>
      <c r="AV237" s="353"/>
      <c r="AW237" s="353"/>
      <c r="AX237" s="349"/>
      <c r="AY237" s="349"/>
      <c r="AZ237" s="349"/>
      <c r="BA237" s="351"/>
      <c r="BB237" s="354"/>
      <c r="BC237" s="351"/>
      <c r="BD237" s="355"/>
      <c r="BE237" s="356"/>
    </row>
    <row r="238" spans="1:57" s="350" customFormat="1" ht="15.75" customHeight="1" x14ac:dyDescent="0.25">
      <c r="A238" s="348"/>
      <c r="B238" s="349"/>
      <c r="D238" s="349"/>
      <c r="E238" s="349"/>
      <c r="F238" s="349"/>
      <c r="G238" s="349"/>
      <c r="H238" s="351"/>
      <c r="I238" s="351"/>
      <c r="J238" s="351"/>
      <c r="K238" s="352"/>
      <c r="L238" s="351"/>
      <c r="M238" s="351"/>
      <c r="N238" s="351"/>
      <c r="O238" s="351"/>
      <c r="P238" s="351"/>
      <c r="Q238" s="351"/>
      <c r="R238" s="351"/>
      <c r="S238" s="351"/>
      <c r="T238" s="351"/>
      <c r="U238" s="351"/>
      <c r="V238" s="351"/>
      <c r="W238" s="351"/>
      <c r="X238" s="351"/>
      <c r="Y238" s="351"/>
      <c r="Z238" s="351"/>
      <c r="AA238" s="351"/>
      <c r="AB238" s="351"/>
      <c r="AC238" s="351"/>
      <c r="AD238" s="351"/>
      <c r="AE238" s="351"/>
      <c r="AF238" s="351"/>
      <c r="AG238" s="351"/>
      <c r="AH238" s="351"/>
      <c r="AI238" s="351"/>
      <c r="AJ238" s="351"/>
      <c r="AK238" s="351"/>
      <c r="AL238" s="351"/>
      <c r="AM238" s="351"/>
      <c r="AN238" s="351"/>
      <c r="AO238" s="351"/>
      <c r="AP238" s="351"/>
      <c r="AQ238" s="351"/>
      <c r="AR238" s="351"/>
      <c r="AS238" s="351"/>
      <c r="AT238" s="351"/>
      <c r="AU238" s="351"/>
      <c r="AV238" s="353"/>
      <c r="AW238" s="353"/>
      <c r="AX238" s="349"/>
      <c r="AY238" s="349"/>
      <c r="AZ238" s="349"/>
      <c r="BA238" s="351"/>
      <c r="BB238" s="354"/>
      <c r="BC238" s="351"/>
      <c r="BD238" s="355"/>
      <c r="BE238" s="356"/>
    </row>
    <row r="239" spans="1:57" s="350" customFormat="1" ht="15.75" customHeight="1" x14ac:dyDescent="0.25">
      <c r="A239" s="348"/>
      <c r="B239" s="349"/>
      <c r="D239" s="349"/>
      <c r="E239" s="349"/>
      <c r="F239" s="349"/>
      <c r="G239" s="349"/>
      <c r="H239" s="351"/>
      <c r="I239" s="351"/>
      <c r="J239" s="351"/>
      <c r="K239" s="352"/>
      <c r="L239" s="351"/>
      <c r="M239" s="351"/>
      <c r="N239" s="351"/>
      <c r="O239" s="351"/>
      <c r="P239" s="351"/>
      <c r="Q239" s="351"/>
      <c r="R239" s="351"/>
      <c r="S239" s="351"/>
      <c r="T239" s="351"/>
      <c r="U239" s="351"/>
      <c r="V239" s="351"/>
      <c r="W239" s="351"/>
      <c r="X239" s="351"/>
      <c r="Y239" s="351"/>
      <c r="Z239" s="351"/>
      <c r="AA239" s="351"/>
      <c r="AB239" s="351"/>
      <c r="AC239" s="351"/>
      <c r="AD239" s="351"/>
      <c r="AE239" s="351"/>
      <c r="AF239" s="351"/>
      <c r="AG239" s="351"/>
      <c r="AH239" s="351"/>
      <c r="AI239" s="351"/>
      <c r="AJ239" s="351"/>
      <c r="AK239" s="351"/>
      <c r="AL239" s="351"/>
      <c r="AM239" s="351"/>
      <c r="AN239" s="351"/>
      <c r="AO239" s="351"/>
      <c r="AP239" s="351"/>
      <c r="AQ239" s="351"/>
      <c r="AR239" s="351"/>
      <c r="AS239" s="351"/>
      <c r="AT239" s="351"/>
      <c r="AU239" s="351"/>
      <c r="AV239" s="353"/>
      <c r="AW239" s="353"/>
      <c r="AX239" s="349"/>
      <c r="AY239" s="349"/>
      <c r="AZ239" s="349"/>
      <c r="BA239" s="351"/>
      <c r="BB239" s="354"/>
      <c r="BC239" s="351"/>
      <c r="BD239" s="355"/>
      <c r="BE239" s="356"/>
    </row>
    <row r="240" spans="1:57" s="350" customFormat="1" ht="15.75" customHeight="1" x14ac:dyDescent="0.25">
      <c r="A240" s="348"/>
      <c r="B240" s="349"/>
      <c r="D240" s="349"/>
      <c r="E240" s="349"/>
      <c r="F240" s="349"/>
      <c r="G240" s="349"/>
      <c r="H240" s="351"/>
      <c r="I240" s="351"/>
      <c r="J240" s="351"/>
      <c r="K240" s="352"/>
      <c r="L240" s="351"/>
      <c r="M240" s="351"/>
      <c r="N240" s="351"/>
      <c r="O240" s="351"/>
      <c r="P240" s="351"/>
      <c r="Q240" s="351"/>
      <c r="R240" s="351"/>
      <c r="S240" s="351"/>
      <c r="T240" s="351"/>
      <c r="U240" s="351"/>
      <c r="V240" s="351"/>
      <c r="W240" s="351"/>
      <c r="X240" s="351"/>
      <c r="Y240" s="351"/>
      <c r="Z240" s="351"/>
      <c r="AA240" s="351"/>
      <c r="AB240" s="351"/>
      <c r="AC240" s="351"/>
      <c r="AD240" s="351"/>
      <c r="AE240" s="351"/>
      <c r="AF240" s="351"/>
      <c r="AG240" s="351"/>
      <c r="AH240" s="351"/>
      <c r="AI240" s="351"/>
      <c r="AJ240" s="351"/>
      <c r="AK240" s="351"/>
      <c r="AL240" s="351"/>
      <c r="AM240" s="351"/>
      <c r="AN240" s="351"/>
      <c r="AO240" s="351"/>
      <c r="AP240" s="351"/>
      <c r="AQ240" s="351"/>
      <c r="AR240" s="351"/>
      <c r="AS240" s="351"/>
      <c r="AT240" s="351"/>
      <c r="AU240" s="351"/>
      <c r="AV240" s="353"/>
      <c r="AW240" s="353"/>
      <c r="AX240" s="349"/>
      <c r="AY240" s="349"/>
      <c r="AZ240" s="349"/>
      <c r="BA240" s="351"/>
      <c r="BB240" s="354"/>
      <c r="BC240" s="351"/>
      <c r="BD240" s="355"/>
      <c r="BE240" s="356"/>
    </row>
    <row r="241" spans="1:57" s="350" customFormat="1" ht="15.75" customHeight="1" x14ac:dyDescent="0.25">
      <c r="A241" s="348"/>
      <c r="B241" s="349"/>
      <c r="D241" s="349"/>
      <c r="E241" s="349"/>
      <c r="F241" s="349"/>
      <c r="G241" s="349"/>
      <c r="H241" s="351"/>
      <c r="I241" s="351"/>
      <c r="J241" s="351"/>
      <c r="K241" s="352"/>
      <c r="L241" s="351"/>
      <c r="M241" s="351"/>
      <c r="N241" s="351"/>
      <c r="O241" s="351"/>
      <c r="P241" s="351"/>
      <c r="Q241" s="351"/>
      <c r="R241" s="351"/>
      <c r="S241" s="351"/>
      <c r="T241" s="351"/>
      <c r="U241" s="351"/>
      <c r="V241" s="351"/>
      <c r="W241" s="351"/>
      <c r="X241" s="351"/>
      <c r="Y241" s="351"/>
      <c r="Z241" s="351"/>
      <c r="AA241" s="351"/>
      <c r="AB241" s="351"/>
      <c r="AC241" s="351"/>
      <c r="AD241" s="351"/>
      <c r="AE241" s="351"/>
      <c r="AF241" s="351"/>
      <c r="AG241" s="351"/>
      <c r="AH241" s="351"/>
      <c r="AI241" s="351"/>
      <c r="AJ241" s="351"/>
      <c r="AK241" s="351"/>
      <c r="AL241" s="351"/>
      <c r="AM241" s="351"/>
      <c r="AN241" s="351"/>
      <c r="AO241" s="351"/>
      <c r="AP241" s="351"/>
      <c r="AQ241" s="351"/>
      <c r="AR241" s="351"/>
      <c r="AS241" s="351"/>
      <c r="AT241" s="351"/>
      <c r="AU241" s="351"/>
      <c r="AV241" s="353"/>
      <c r="AW241" s="353"/>
      <c r="AX241" s="349"/>
      <c r="AY241" s="349"/>
      <c r="AZ241" s="349"/>
      <c r="BA241" s="351"/>
      <c r="BB241" s="354"/>
      <c r="BC241" s="351"/>
      <c r="BD241" s="355"/>
      <c r="BE241" s="356"/>
    </row>
    <row r="242" spans="1:57" s="350" customFormat="1" ht="15.75" customHeight="1" x14ac:dyDescent="0.25">
      <c r="A242" s="348"/>
      <c r="B242" s="349"/>
      <c r="D242" s="349"/>
      <c r="E242" s="349"/>
      <c r="F242" s="349"/>
      <c r="G242" s="349"/>
      <c r="H242" s="351"/>
      <c r="I242" s="351"/>
      <c r="J242" s="351"/>
      <c r="K242" s="352"/>
      <c r="L242" s="351"/>
      <c r="M242" s="351"/>
      <c r="N242" s="351"/>
      <c r="O242" s="351"/>
      <c r="P242" s="351"/>
      <c r="Q242" s="351"/>
      <c r="R242" s="351"/>
      <c r="S242" s="351"/>
      <c r="T242" s="351"/>
      <c r="U242" s="351"/>
      <c r="V242" s="351"/>
      <c r="W242" s="351"/>
      <c r="X242" s="351"/>
      <c r="Y242" s="351"/>
      <c r="Z242" s="351"/>
      <c r="AA242" s="351"/>
      <c r="AB242" s="351"/>
      <c r="AC242" s="351"/>
      <c r="AD242" s="351"/>
      <c r="AE242" s="351"/>
      <c r="AF242" s="351"/>
      <c r="AG242" s="351"/>
      <c r="AH242" s="351"/>
      <c r="AI242" s="351"/>
      <c r="AJ242" s="351"/>
      <c r="AK242" s="351"/>
      <c r="AL242" s="351"/>
      <c r="AM242" s="351"/>
      <c r="AN242" s="351"/>
      <c r="AO242" s="351"/>
      <c r="AP242" s="351"/>
      <c r="AQ242" s="351"/>
      <c r="AR242" s="351"/>
      <c r="AS242" s="351"/>
      <c r="AT242" s="351"/>
      <c r="AU242" s="351"/>
      <c r="AV242" s="353"/>
      <c r="AW242" s="353"/>
      <c r="AX242" s="349"/>
      <c r="AY242" s="349"/>
      <c r="AZ242" s="349"/>
      <c r="BA242" s="351"/>
      <c r="BB242" s="354"/>
      <c r="BC242" s="351"/>
      <c r="BD242" s="355"/>
      <c r="BE242" s="356"/>
    </row>
    <row r="243" spans="1:57" s="350" customFormat="1" ht="15.75" customHeight="1" x14ac:dyDescent="0.25">
      <c r="A243" s="348"/>
      <c r="B243" s="349"/>
      <c r="D243" s="349"/>
      <c r="E243" s="349"/>
      <c r="F243" s="349"/>
      <c r="G243" s="349"/>
      <c r="H243" s="351"/>
      <c r="I243" s="351"/>
      <c r="J243" s="351"/>
      <c r="K243" s="352"/>
      <c r="L243" s="351"/>
      <c r="M243" s="351"/>
      <c r="N243" s="351"/>
      <c r="O243" s="351"/>
      <c r="P243" s="351"/>
      <c r="Q243" s="351"/>
      <c r="R243" s="351"/>
      <c r="S243" s="351"/>
      <c r="T243" s="351"/>
      <c r="U243" s="351"/>
      <c r="V243" s="351"/>
      <c r="W243" s="351"/>
      <c r="X243" s="351"/>
      <c r="Y243" s="351"/>
      <c r="Z243" s="351"/>
      <c r="AA243" s="351"/>
      <c r="AB243" s="351"/>
      <c r="AC243" s="351"/>
      <c r="AD243" s="351"/>
      <c r="AE243" s="351"/>
      <c r="AF243" s="351"/>
      <c r="AG243" s="351"/>
      <c r="AH243" s="351"/>
      <c r="AI243" s="351"/>
      <c r="AJ243" s="351"/>
      <c r="AK243" s="351"/>
      <c r="AL243" s="351"/>
      <c r="AM243" s="351"/>
      <c r="AN243" s="351"/>
      <c r="AO243" s="351"/>
      <c r="AP243" s="351"/>
      <c r="AQ243" s="351"/>
      <c r="AR243" s="351"/>
      <c r="AS243" s="351"/>
      <c r="AT243" s="351"/>
      <c r="AU243" s="351"/>
      <c r="AV243" s="353"/>
      <c r="AW243" s="353"/>
      <c r="AX243" s="349"/>
      <c r="AY243" s="349"/>
      <c r="AZ243" s="349"/>
      <c r="BA243" s="351"/>
      <c r="BB243" s="354"/>
      <c r="BC243" s="351"/>
      <c r="BD243" s="355"/>
      <c r="BE243" s="356"/>
    </row>
    <row r="244" spans="1:57" s="350" customFormat="1" ht="15.75" customHeight="1" x14ac:dyDescent="0.25">
      <c r="A244" s="348"/>
      <c r="B244" s="349"/>
      <c r="D244" s="349"/>
      <c r="E244" s="349"/>
      <c r="F244" s="349"/>
      <c r="G244" s="349"/>
      <c r="H244" s="351"/>
      <c r="I244" s="351"/>
      <c r="J244" s="351"/>
      <c r="K244" s="352"/>
      <c r="L244" s="351"/>
      <c r="M244" s="351"/>
      <c r="N244" s="351"/>
      <c r="O244" s="351"/>
      <c r="P244" s="351"/>
      <c r="Q244" s="351"/>
      <c r="R244" s="351"/>
      <c r="S244" s="351"/>
      <c r="T244" s="351"/>
      <c r="U244" s="351"/>
      <c r="V244" s="351"/>
      <c r="W244" s="351"/>
      <c r="X244" s="351"/>
      <c r="Y244" s="351"/>
      <c r="Z244" s="351"/>
      <c r="AA244" s="351"/>
      <c r="AB244" s="351"/>
      <c r="AC244" s="351"/>
      <c r="AD244" s="351"/>
      <c r="AE244" s="351"/>
      <c r="AF244" s="351"/>
      <c r="AG244" s="351"/>
      <c r="AH244" s="351"/>
      <c r="AI244" s="351"/>
      <c r="AJ244" s="351"/>
      <c r="AK244" s="351"/>
      <c r="AL244" s="351"/>
      <c r="AM244" s="351"/>
      <c r="AN244" s="351"/>
      <c r="AO244" s="351"/>
      <c r="AP244" s="351"/>
      <c r="AQ244" s="351"/>
      <c r="AR244" s="351"/>
      <c r="AS244" s="351"/>
      <c r="AT244" s="351"/>
      <c r="AU244" s="351"/>
      <c r="AV244" s="353"/>
      <c r="AW244" s="353"/>
      <c r="AX244" s="349"/>
      <c r="AY244" s="349"/>
      <c r="AZ244" s="349"/>
      <c r="BA244" s="351"/>
      <c r="BB244" s="354"/>
      <c r="BC244" s="351"/>
      <c r="BD244" s="355"/>
      <c r="BE244" s="356"/>
    </row>
    <row r="245" spans="1:57" s="350" customFormat="1" ht="15.75" customHeight="1" x14ac:dyDescent="0.25">
      <c r="A245" s="348"/>
      <c r="B245" s="349"/>
      <c r="D245" s="349"/>
      <c r="E245" s="349"/>
      <c r="F245" s="349"/>
      <c r="G245" s="349"/>
      <c r="H245" s="351"/>
      <c r="I245" s="351"/>
      <c r="J245" s="351"/>
      <c r="K245" s="352"/>
      <c r="L245" s="351"/>
      <c r="M245" s="351"/>
      <c r="N245" s="351"/>
      <c r="O245" s="351"/>
      <c r="P245" s="351"/>
      <c r="Q245" s="351"/>
      <c r="R245" s="351"/>
      <c r="S245" s="351"/>
      <c r="T245" s="351"/>
      <c r="U245" s="351"/>
      <c r="V245" s="351"/>
      <c r="W245" s="351"/>
      <c r="X245" s="351"/>
      <c r="Y245" s="351"/>
      <c r="Z245" s="351"/>
      <c r="AA245" s="351"/>
      <c r="AB245" s="351"/>
      <c r="AC245" s="351"/>
      <c r="AD245" s="351"/>
      <c r="AE245" s="351"/>
      <c r="AF245" s="351"/>
      <c r="AG245" s="351"/>
      <c r="AH245" s="351"/>
      <c r="AI245" s="351"/>
      <c r="AJ245" s="351"/>
      <c r="AK245" s="351"/>
      <c r="AL245" s="351"/>
      <c r="AM245" s="351"/>
      <c r="AN245" s="351"/>
      <c r="AO245" s="351"/>
      <c r="AP245" s="351"/>
      <c r="AQ245" s="351"/>
      <c r="AR245" s="351"/>
      <c r="AS245" s="351"/>
      <c r="AT245" s="351"/>
      <c r="AU245" s="351"/>
      <c r="AV245" s="353"/>
      <c r="AW245" s="353"/>
      <c r="AX245" s="349"/>
      <c r="AY245" s="349"/>
      <c r="AZ245" s="349"/>
      <c r="BA245" s="351"/>
      <c r="BB245" s="354"/>
      <c r="BC245" s="351"/>
      <c r="BD245" s="355"/>
      <c r="BE245" s="356"/>
    </row>
    <row r="246" spans="1:57" s="350" customFormat="1" ht="15.75" customHeight="1" x14ac:dyDescent="0.25">
      <c r="A246" s="348"/>
      <c r="B246" s="349"/>
      <c r="D246" s="349"/>
      <c r="E246" s="349"/>
      <c r="F246" s="349"/>
      <c r="G246" s="349"/>
      <c r="H246" s="351"/>
      <c r="I246" s="351"/>
      <c r="J246" s="351"/>
      <c r="K246" s="352"/>
      <c r="L246" s="351"/>
      <c r="M246" s="351"/>
      <c r="N246" s="351"/>
      <c r="O246" s="351"/>
      <c r="P246" s="351"/>
      <c r="Q246" s="351"/>
      <c r="R246" s="351"/>
      <c r="S246" s="351"/>
      <c r="T246" s="351"/>
      <c r="U246" s="351"/>
      <c r="V246" s="351"/>
      <c r="W246" s="351"/>
      <c r="X246" s="351"/>
      <c r="Y246" s="351"/>
      <c r="Z246" s="351"/>
      <c r="AA246" s="351"/>
      <c r="AB246" s="351"/>
      <c r="AC246" s="351"/>
      <c r="AD246" s="351"/>
      <c r="AE246" s="351"/>
      <c r="AF246" s="351"/>
      <c r="AG246" s="351"/>
      <c r="AH246" s="351"/>
      <c r="AI246" s="351"/>
      <c r="AJ246" s="351"/>
      <c r="AK246" s="351"/>
      <c r="AL246" s="351"/>
      <c r="AM246" s="351"/>
      <c r="AN246" s="351"/>
      <c r="AO246" s="351"/>
      <c r="AP246" s="351"/>
      <c r="AQ246" s="351"/>
      <c r="AR246" s="351"/>
      <c r="AS246" s="351"/>
      <c r="AT246" s="351"/>
      <c r="AU246" s="351"/>
      <c r="AV246" s="353"/>
      <c r="AW246" s="353"/>
      <c r="AX246" s="349"/>
      <c r="AY246" s="349"/>
      <c r="AZ246" s="349"/>
      <c r="BA246" s="351"/>
      <c r="BB246" s="354"/>
      <c r="BC246" s="351"/>
      <c r="BD246" s="355"/>
      <c r="BE246" s="356"/>
    </row>
    <row r="247" spans="1:57" s="350" customFormat="1" ht="15.75" customHeight="1" x14ac:dyDescent="0.25">
      <c r="A247" s="348"/>
      <c r="B247" s="349"/>
      <c r="D247" s="349"/>
      <c r="E247" s="349"/>
      <c r="F247" s="349"/>
      <c r="G247" s="349"/>
      <c r="H247" s="351"/>
      <c r="I247" s="351"/>
      <c r="J247" s="351"/>
      <c r="K247" s="352"/>
      <c r="L247" s="351"/>
      <c r="M247" s="351"/>
      <c r="N247" s="351"/>
      <c r="O247" s="351"/>
      <c r="P247" s="351"/>
      <c r="Q247" s="351"/>
      <c r="R247" s="351"/>
      <c r="S247" s="351"/>
      <c r="T247" s="351"/>
      <c r="U247" s="351"/>
      <c r="V247" s="351"/>
      <c r="W247" s="351"/>
      <c r="X247" s="351"/>
      <c r="Y247" s="351"/>
      <c r="Z247" s="351"/>
      <c r="AA247" s="351"/>
      <c r="AB247" s="351"/>
      <c r="AC247" s="351"/>
      <c r="AD247" s="351"/>
      <c r="AE247" s="351"/>
      <c r="AF247" s="351"/>
      <c r="AG247" s="351"/>
      <c r="AH247" s="351"/>
      <c r="AI247" s="351"/>
      <c r="AJ247" s="351"/>
      <c r="AK247" s="351"/>
      <c r="AL247" s="351"/>
      <c r="AM247" s="351"/>
      <c r="AN247" s="351"/>
      <c r="AO247" s="351"/>
      <c r="AP247" s="351"/>
      <c r="AQ247" s="351"/>
      <c r="AR247" s="351"/>
      <c r="AS247" s="351"/>
      <c r="AT247" s="351"/>
      <c r="AU247" s="351"/>
      <c r="AV247" s="353"/>
      <c r="AW247" s="353"/>
      <c r="AX247" s="349"/>
      <c r="AY247" s="349"/>
      <c r="AZ247" s="349"/>
      <c r="BA247" s="351"/>
      <c r="BB247" s="354"/>
      <c r="BC247" s="351"/>
      <c r="BD247" s="355"/>
      <c r="BE247" s="356"/>
    </row>
    <row r="248" spans="1:57" s="350" customFormat="1" ht="15.75" customHeight="1" x14ac:dyDescent="0.25">
      <c r="A248" s="348"/>
      <c r="B248" s="349"/>
      <c r="D248" s="349"/>
      <c r="E248" s="349"/>
      <c r="F248" s="349"/>
      <c r="G248" s="349"/>
      <c r="H248" s="351"/>
      <c r="I248" s="351"/>
      <c r="J248" s="351"/>
      <c r="K248" s="352"/>
      <c r="L248" s="351"/>
      <c r="M248" s="351"/>
      <c r="N248" s="351"/>
      <c r="O248" s="351"/>
      <c r="P248" s="351"/>
      <c r="Q248" s="351"/>
      <c r="R248" s="351"/>
      <c r="S248" s="351"/>
      <c r="T248" s="351"/>
      <c r="U248" s="351"/>
      <c r="V248" s="351"/>
      <c r="W248" s="351"/>
      <c r="X248" s="351"/>
      <c r="Y248" s="351"/>
      <c r="Z248" s="351"/>
      <c r="AA248" s="351"/>
      <c r="AB248" s="351"/>
      <c r="AC248" s="351"/>
      <c r="AD248" s="351"/>
      <c r="AE248" s="351"/>
      <c r="AF248" s="351"/>
      <c r="AG248" s="351"/>
      <c r="AH248" s="351"/>
      <c r="AI248" s="351"/>
      <c r="AJ248" s="351"/>
      <c r="AK248" s="351"/>
      <c r="AL248" s="351"/>
      <c r="AM248" s="351"/>
      <c r="AN248" s="351"/>
      <c r="AO248" s="351"/>
      <c r="AP248" s="351"/>
      <c r="AQ248" s="351"/>
      <c r="AR248" s="351"/>
      <c r="AS248" s="351"/>
      <c r="AT248" s="351"/>
      <c r="AU248" s="351"/>
      <c r="AV248" s="353"/>
      <c r="AW248" s="353"/>
      <c r="AX248" s="349"/>
      <c r="AY248" s="349"/>
      <c r="AZ248" s="349"/>
      <c r="BA248" s="351"/>
      <c r="BB248" s="354"/>
      <c r="BC248" s="351"/>
      <c r="BD248" s="355"/>
      <c r="BE248" s="356"/>
    </row>
    <row r="249" spans="1:57" s="350" customFormat="1" ht="15.75" customHeight="1" x14ac:dyDescent="0.25">
      <c r="A249" s="348"/>
      <c r="B249" s="349"/>
      <c r="D249" s="349"/>
      <c r="E249" s="349"/>
      <c r="F249" s="349"/>
      <c r="G249" s="349"/>
      <c r="H249" s="351"/>
      <c r="I249" s="351"/>
      <c r="J249" s="351"/>
      <c r="K249" s="352"/>
      <c r="L249" s="351"/>
      <c r="M249" s="351"/>
      <c r="N249" s="351"/>
      <c r="O249" s="351"/>
      <c r="P249" s="351"/>
      <c r="Q249" s="351"/>
      <c r="R249" s="351"/>
      <c r="S249" s="351"/>
      <c r="T249" s="351"/>
      <c r="U249" s="351"/>
      <c r="V249" s="351"/>
      <c r="W249" s="351"/>
      <c r="X249" s="351"/>
      <c r="Y249" s="351"/>
      <c r="Z249" s="351"/>
      <c r="AA249" s="351"/>
      <c r="AB249" s="351"/>
      <c r="AC249" s="351"/>
      <c r="AD249" s="351"/>
      <c r="AE249" s="351"/>
      <c r="AF249" s="351"/>
      <c r="AG249" s="351"/>
      <c r="AH249" s="351"/>
      <c r="AI249" s="351"/>
      <c r="AJ249" s="351"/>
      <c r="AK249" s="351"/>
      <c r="AL249" s="351"/>
      <c r="AM249" s="351"/>
      <c r="AN249" s="351"/>
      <c r="AO249" s="351"/>
      <c r="AP249" s="351"/>
      <c r="AQ249" s="351"/>
      <c r="AR249" s="351"/>
      <c r="AS249" s="351"/>
      <c r="AT249" s="351"/>
      <c r="AU249" s="351"/>
      <c r="AV249" s="353"/>
      <c r="AW249" s="353"/>
      <c r="AX249" s="349"/>
      <c r="AY249" s="349"/>
      <c r="AZ249" s="349"/>
      <c r="BA249" s="351"/>
      <c r="BB249" s="354"/>
      <c r="BC249" s="351"/>
      <c r="BD249" s="355"/>
      <c r="BE249" s="356"/>
    </row>
    <row r="250" spans="1:57" s="350" customFormat="1" ht="15.75" customHeight="1" x14ac:dyDescent="0.25">
      <c r="A250" s="348"/>
      <c r="B250" s="349"/>
      <c r="D250" s="349"/>
      <c r="E250" s="349"/>
      <c r="F250" s="349"/>
      <c r="G250" s="349"/>
      <c r="H250" s="351"/>
      <c r="I250" s="351"/>
      <c r="J250" s="351"/>
      <c r="K250" s="352"/>
      <c r="L250" s="351"/>
      <c r="M250" s="351"/>
      <c r="N250" s="351"/>
      <c r="O250" s="351"/>
      <c r="P250" s="351"/>
      <c r="Q250" s="351"/>
      <c r="R250" s="351"/>
      <c r="S250" s="351"/>
      <c r="T250" s="351"/>
      <c r="U250" s="351"/>
      <c r="V250" s="351"/>
      <c r="W250" s="351"/>
      <c r="X250" s="351"/>
      <c r="Y250" s="351"/>
      <c r="Z250" s="351"/>
      <c r="AA250" s="351"/>
      <c r="AB250" s="351"/>
      <c r="AC250" s="351"/>
      <c r="AD250" s="351"/>
      <c r="AE250" s="351"/>
      <c r="AF250" s="351"/>
      <c r="AG250" s="351"/>
      <c r="AH250" s="351"/>
      <c r="AI250" s="351"/>
      <c r="AJ250" s="351"/>
      <c r="AK250" s="351"/>
      <c r="AL250" s="351"/>
      <c r="AM250" s="351"/>
      <c r="AN250" s="351"/>
      <c r="AO250" s="351"/>
      <c r="AP250" s="351"/>
      <c r="AQ250" s="351"/>
      <c r="AR250" s="351"/>
      <c r="AS250" s="351"/>
      <c r="AT250" s="351"/>
      <c r="AU250" s="351"/>
      <c r="AV250" s="353"/>
      <c r="AW250" s="353"/>
      <c r="AX250" s="349"/>
      <c r="AY250" s="349"/>
      <c r="AZ250" s="349"/>
      <c r="BA250" s="351"/>
      <c r="BB250" s="354"/>
      <c r="BC250" s="351"/>
      <c r="BD250" s="355"/>
      <c r="BE250" s="356"/>
    </row>
    <row r="251" spans="1:57" s="350" customFormat="1" ht="15.75" customHeight="1" x14ac:dyDescent="0.25">
      <c r="A251" s="348"/>
      <c r="B251" s="349"/>
      <c r="D251" s="349"/>
      <c r="E251" s="349"/>
      <c r="F251" s="349"/>
      <c r="G251" s="349"/>
      <c r="H251" s="351"/>
      <c r="I251" s="351"/>
      <c r="J251" s="351"/>
      <c r="K251" s="352"/>
      <c r="L251" s="351"/>
      <c r="M251" s="351"/>
      <c r="N251" s="351"/>
      <c r="O251" s="351"/>
      <c r="P251" s="351"/>
      <c r="Q251" s="351"/>
      <c r="R251" s="351"/>
      <c r="S251" s="351"/>
      <c r="T251" s="351"/>
      <c r="U251" s="351"/>
      <c r="V251" s="351"/>
      <c r="W251" s="351"/>
      <c r="X251" s="351"/>
      <c r="Y251" s="351"/>
      <c r="Z251" s="351"/>
      <c r="AA251" s="351"/>
      <c r="AB251" s="351"/>
      <c r="AC251" s="351"/>
      <c r="AD251" s="351"/>
      <c r="AE251" s="351"/>
      <c r="AF251" s="351"/>
      <c r="AG251" s="351"/>
      <c r="AH251" s="351"/>
      <c r="AI251" s="351"/>
      <c r="AJ251" s="351"/>
      <c r="AK251" s="351"/>
      <c r="AL251" s="351"/>
      <c r="AM251" s="351"/>
      <c r="AN251" s="351"/>
      <c r="AO251" s="351"/>
      <c r="AP251" s="351"/>
      <c r="AQ251" s="351"/>
      <c r="AR251" s="351"/>
      <c r="AS251" s="351"/>
      <c r="AT251" s="351"/>
      <c r="AU251" s="351"/>
      <c r="AV251" s="353"/>
      <c r="AW251" s="353"/>
      <c r="AX251" s="349"/>
      <c r="AY251" s="349"/>
      <c r="AZ251" s="349"/>
      <c r="BA251" s="351"/>
      <c r="BB251" s="354"/>
      <c r="BC251" s="351"/>
      <c r="BD251" s="355"/>
      <c r="BE251" s="356"/>
    </row>
    <row r="252" spans="1:57" s="350" customFormat="1" ht="15.75" customHeight="1" x14ac:dyDescent="0.25">
      <c r="A252" s="348"/>
      <c r="B252" s="349"/>
      <c r="D252" s="349"/>
      <c r="E252" s="349"/>
      <c r="F252" s="349"/>
      <c r="G252" s="349"/>
      <c r="H252" s="351"/>
      <c r="I252" s="351"/>
      <c r="J252" s="351"/>
      <c r="K252" s="352"/>
      <c r="L252" s="351"/>
      <c r="M252" s="351"/>
      <c r="N252" s="351"/>
      <c r="O252" s="351"/>
      <c r="P252" s="351"/>
      <c r="Q252" s="351"/>
      <c r="R252" s="351"/>
      <c r="S252" s="351"/>
      <c r="T252" s="351"/>
      <c r="U252" s="351"/>
      <c r="V252" s="351"/>
      <c r="W252" s="351"/>
      <c r="X252" s="351"/>
      <c r="Y252" s="351"/>
      <c r="Z252" s="351"/>
      <c r="AA252" s="351"/>
      <c r="AB252" s="351"/>
      <c r="AC252" s="351"/>
      <c r="AD252" s="351"/>
      <c r="AE252" s="351"/>
      <c r="AF252" s="351"/>
      <c r="AG252" s="351"/>
      <c r="AH252" s="351"/>
      <c r="AI252" s="351"/>
      <c r="AJ252" s="351"/>
      <c r="AK252" s="351"/>
      <c r="AL252" s="351"/>
      <c r="AM252" s="351"/>
      <c r="AN252" s="351"/>
      <c r="AO252" s="351"/>
      <c r="AP252" s="351"/>
      <c r="AQ252" s="351"/>
      <c r="AR252" s="351"/>
      <c r="AS252" s="351"/>
      <c r="AT252" s="351"/>
      <c r="AU252" s="351"/>
      <c r="AV252" s="353"/>
      <c r="AW252" s="353"/>
      <c r="AX252" s="349"/>
      <c r="AY252" s="349"/>
      <c r="AZ252" s="349"/>
      <c r="BA252" s="351"/>
      <c r="BB252" s="354"/>
      <c r="BC252" s="351"/>
      <c r="BD252" s="355"/>
      <c r="BE252" s="356"/>
    </row>
    <row r="253" spans="1:57" s="350" customFormat="1" ht="15.75" customHeight="1" x14ac:dyDescent="0.25">
      <c r="A253" s="348"/>
      <c r="B253" s="349"/>
      <c r="D253" s="349"/>
      <c r="E253" s="349"/>
      <c r="F253" s="349"/>
      <c r="G253" s="349"/>
      <c r="H253" s="351"/>
      <c r="I253" s="351"/>
      <c r="J253" s="351"/>
      <c r="K253" s="352"/>
      <c r="L253" s="351"/>
      <c r="M253" s="351"/>
      <c r="N253" s="351"/>
      <c r="O253" s="351"/>
      <c r="P253" s="351"/>
      <c r="Q253" s="351"/>
      <c r="R253" s="351"/>
      <c r="S253" s="351"/>
      <c r="T253" s="351"/>
      <c r="U253" s="351"/>
      <c r="V253" s="351"/>
      <c r="W253" s="351"/>
      <c r="X253" s="351"/>
      <c r="Y253" s="351"/>
      <c r="Z253" s="351"/>
      <c r="AA253" s="351"/>
      <c r="AB253" s="351"/>
      <c r="AC253" s="351"/>
      <c r="AD253" s="351"/>
      <c r="AE253" s="351"/>
      <c r="AF253" s="351"/>
      <c r="AG253" s="351"/>
      <c r="AH253" s="351"/>
      <c r="AI253" s="351"/>
      <c r="AJ253" s="351"/>
      <c r="AK253" s="351"/>
      <c r="AL253" s="351"/>
      <c r="AM253" s="351"/>
      <c r="AN253" s="351"/>
      <c r="AO253" s="351"/>
      <c r="AP253" s="351"/>
      <c r="AQ253" s="351"/>
      <c r="AR253" s="351"/>
      <c r="AS253" s="351"/>
      <c r="AT253" s="351"/>
      <c r="AU253" s="351"/>
      <c r="AV253" s="353"/>
      <c r="AW253" s="353"/>
      <c r="AX253" s="349"/>
      <c r="AY253" s="349"/>
      <c r="AZ253" s="349"/>
      <c r="BA253" s="351"/>
      <c r="BB253" s="354"/>
      <c r="BC253" s="351"/>
      <c r="BD253" s="355"/>
      <c r="BE253" s="356"/>
    </row>
    <row r="254" spans="1:57" s="350" customFormat="1" ht="15.75" customHeight="1" x14ac:dyDescent="0.25">
      <c r="A254" s="348"/>
      <c r="B254" s="349"/>
      <c r="D254" s="349"/>
      <c r="E254" s="349"/>
      <c r="F254" s="349"/>
      <c r="G254" s="349"/>
      <c r="H254" s="351"/>
      <c r="I254" s="351"/>
      <c r="J254" s="351"/>
      <c r="K254" s="352"/>
      <c r="L254" s="351"/>
      <c r="M254" s="351"/>
      <c r="N254" s="351"/>
      <c r="O254" s="351"/>
      <c r="P254" s="351"/>
      <c r="Q254" s="351"/>
      <c r="R254" s="351"/>
      <c r="S254" s="351"/>
      <c r="T254" s="351"/>
      <c r="U254" s="351"/>
      <c r="V254" s="351"/>
      <c r="W254" s="351"/>
      <c r="X254" s="351"/>
      <c r="Y254" s="351"/>
      <c r="Z254" s="351"/>
      <c r="AA254" s="351"/>
      <c r="AB254" s="351"/>
      <c r="AC254" s="351"/>
      <c r="AD254" s="351"/>
      <c r="AE254" s="351"/>
      <c r="AF254" s="351"/>
      <c r="AG254" s="351"/>
      <c r="AH254" s="351"/>
      <c r="AI254" s="351"/>
      <c r="AJ254" s="351"/>
      <c r="AK254" s="351"/>
      <c r="AL254" s="351"/>
      <c r="AM254" s="351"/>
      <c r="AN254" s="351"/>
      <c r="AO254" s="351"/>
      <c r="AP254" s="351"/>
      <c r="AQ254" s="351"/>
      <c r="AR254" s="351"/>
      <c r="AS254" s="351"/>
      <c r="AT254" s="351"/>
      <c r="AU254" s="351"/>
      <c r="AV254" s="353"/>
      <c r="AW254" s="353"/>
      <c r="AX254" s="349"/>
      <c r="AY254" s="349"/>
      <c r="AZ254" s="349"/>
      <c r="BA254" s="351"/>
      <c r="BB254" s="354"/>
      <c r="BC254" s="351"/>
      <c r="BD254" s="355"/>
      <c r="BE254" s="356"/>
    </row>
    <row r="255" spans="1:57" s="350" customFormat="1" ht="15.75" customHeight="1" x14ac:dyDescent="0.25">
      <c r="A255" s="348"/>
      <c r="B255" s="349"/>
      <c r="D255" s="349"/>
      <c r="E255" s="349"/>
      <c r="F255" s="349"/>
      <c r="G255" s="349"/>
      <c r="H255" s="351"/>
      <c r="I255" s="351"/>
      <c r="J255" s="351"/>
      <c r="K255" s="352"/>
      <c r="L255" s="351"/>
      <c r="M255" s="351"/>
      <c r="N255" s="351"/>
      <c r="O255" s="351"/>
      <c r="P255" s="351"/>
      <c r="Q255" s="351"/>
      <c r="R255" s="351"/>
      <c r="S255" s="351"/>
      <c r="T255" s="351"/>
      <c r="U255" s="351"/>
      <c r="V255" s="351"/>
      <c r="W255" s="351"/>
      <c r="X255" s="351"/>
      <c r="Y255" s="351"/>
      <c r="Z255" s="351"/>
      <c r="AA255" s="351"/>
      <c r="AB255" s="351"/>
      <c r="AC255" s="351"/>
      <c r="AD255" s="351"/>
      <c r="AE255" s="351"/>
      <c r="AF255" s="351"/>
      <c r="AG255" s="351"/>
      <c r="AH255" s="351"/>
      <c r="AI255" s="351"/>
      <c r="AJ255" s="351"/>
      <c r="AK255" s="351"/>
      <c r="AL255" s="351"/>
      <c r="AM255" s="351"/>
      <c r="AN255" s="351"/>
      <c r="AO255" s="351"/>
      <c r="AP255" s="351"/>
      <c r="AQ255" s="351"/>
      <c r="AR255" s="351"/>
      <c r="AS255" s="351"/>
      <c r="AT255" s="351"/>
      <c r="AU255" s="351"/>
      <c r="AV255" s="353"/>
      <c r="AW255" s="353"/>
      <c r="AX255" s="349"/>
      <c r="AY255" s="349"/>
      <c r="AZ255" s="349"/>
      <c r="BA255" s="351"/>
      <c r="BB255" s="354"/>
      <c r="BC255" s="351"/>
      <c r="BD255" s="355"/>
      <c r="BE255" s="356"/>
    </row>
    <row r="256" spans="1:57" s="350" customFormat="1" ht="15.75" customHeight="1" x14ac:dyDescent="0.25">
      <c r="A256" s="348"/>
      <c r="B256" s="349"/>
      <c r="D256" s="349"/>
      <c r="E256" s="349"/>
      <c r="F256" s="349"/>
      <c r="G256" s="349"/>
      <c r="H256" s="351"/>
      <c r="I256" s="351"/>
      <c r="J256" s="351"/>
      <c r="K256" s="352"/>
      <c r="L256" s="351"/>
      <c r="M256" s="351"/>
      <c r="N256" s="351"/>
      <c r="O256" s="351"/>
      <c r="P256" s="351"/>
      <c r="Q256" s="351"/>
      <c r="R256" s="351"/>
      <c r="S256" s="351"/>
      <c r="T256" s="351"/>
      <c r="U256" s="351"/>
      <c r="V256" s="351"/>
      <c r="W256" s="351"/>
      <c r="X256" s="351"/>
      <c r="Y256" s="351"/>
      <c r="Z256" s="351"/>
      <c r="AA256" s="351"/>
      <c r="AB256" s="351"/>
      <c r="AC256" s="351"/>
      <c r="AD256" s="351"/>
      <c r="AE256" s="351"/>
      <c r="AF256" s="351"/>
      <c r="AG256" s="351"/>
      <c r="AH256" s="351"/>
      <c r="AI256" s="351"/>
      <c r="AJ256" s="351"/>
      <c r="AK256" s="351"/>
      <c r="AL256" s="351"/>
      <c r="AM256" s="351"/>
      <c r="AN256" s="351"/>
      <c r="AO256" s="351"/>
      <c r="AP256" s="351"/>
      <c r="AQ256" s="351"/>
      <c r="AR256" s="351"/>
      <c r="AS256" s="351"/>
      <c r="AT256" s="351"/>
      <c r="AU256" s="351"/>
      <c r="AV256" s="353"/>
      <c r="AW256" s="353"/>
      <c r="AX256" s="349"/>
      <c r="AY256" s="349"/>
      <c r="AZ256" s="349"/>
      <c r="BA256" s="351"/>
      <c r="BB256" s="354"/>
      <c r="BC256" s="351"/>
      <c r="BD256" s="355"/>
      <c r="BE256" s="356"/>
    </row>
    <row r="257" spans="1:57" s="350" customFormat="1" ht="15.75" customHeight="1" x14ac:dyDescent="0.25">
      <c r="A257" s="348"/>
      <c r="B257" s="349"/>
      <c r="D257" s="349"/>
      <c r="E257" s="349"/>
      <c r="F257" s="349"/>
      <c r="G257" s="349"/>
      <c r="H257" s="351"/>
      <c r="I257" s="351"/>
      <c r="J257" s="351"/>
      <c r="K257" s="352"/>
      <c r="L257" s="351"/>
      <c r="M257" s="351"/>
      <c r="N257" s="351"/>
      <c r="O257" s="351"/>
      <c r="P257" s="351"/>
      <c r="Q257" s="351"/>
      <c r="R257" s="351"/>
      <c r="S257" s="351"/>
      <c r="T257" s="351"/>
      <c r="U257" s="351"/>
      <c r="V257" s="351"/>
      <c r="W257" s="351"/>
      <c r="X257" s="351"/>
      <c r="Y257" s="351"/>
      <c r="Z257" s="351"/>
      <c r="AA257" s="351"/>
      <c r="AB257" s="351"/>
      <c r="AC257" s="351"/>
      <c r="AD257" s="351"/>
      <c r="AE257" s="351"/>
      <c r="AF257" s="351"/>
      <c r="AG257" s="351"/>
      <c r="AH257" s="351"/>
      <c r="AI257" s="351"/>
      <c r="AJ257" s="351"/>
      <c r="AK257" s="351"/>
      <c r="AL257" s="351"/>
      <c r="AM257" s="351"/>
      <c r="AN257" s="351"/>
      <c r="AO257" s="351"/>
      <c r="AP257" s="351"/>
      <c r="AQ257" s="351"/>
      <c r="AR257" s="351"/>
      <c r="AS257" s="351"/>
      <c r="AT257" s="351"/>
      <c r="AU257" s="351"/>
      <c r="AV257" s="353"/>
      <c r="AW257" s="353"/>
      <c r="AX257" s="349"/>
      <c r="AY257" s="349"/>
      <c r="AZ257" s="349"/>
      <c r="BA257" s="351"/>
      <c r="BB257" s="354"/>
      <c r="BC257" s="351"/>
      <c r="BD257" s="355"/>
      <c r="BE257" s="356"/>
    </row>
    <row r="258" spans="1:57" s="350" customFormat="1" ht="15.75" customHeight="1" x14ac:dyDescent="0.25">
      <c r="A258" s="348"/>
      <c r="B258" s="349"/>
      <c r="D258" s="349"/>
      <c r="E258" s="349"/>
      <c r="F258" s="349"/>
      <c r="G258" s="349"/>
      <c r="H258" s="351"/>
      <c r="I258" s="351"/>
      <c r="J258" s="351"/>
      <c r="K258" s="352"/>
      <c r="L258" s="351"/>
      <c r="M258" s="351"/>
      <c r="N258" s="351"/>
      <c r="O258" s="351"/>
      <c r="P258" s="351"/>
      <c r="Q258" s="351"/>
      <c r="R258" s="351"/>
      <c r="S258" s="351"/>
      <c r="T258" s="351"/>
      <c r="U258" s="351"/>
      <c r="V258" s="351"/>
      <c r="W258" s="351"/>
      <c r="X258" s="351"/>
      <c r="Y258" s="351"/>
      <c r="Z258" s="351"/>
      <c r="AA258" s="351"/>
      <c r="AB258" s="351"/>
      <c r="AC258" s="351"/>
      <c r="AD258" s="351"/>
      <c r="AE258" s="351"/>
      <c r="AF258" s="351"/>
      <c r="AG258" s="351"/>
      <c r="AH258" s="351"/>
      <c r="AI258" s="351"/>
      <c r="AJ258" s="351"/>
      <c r="AK258" s="351"/>
      <c r="AL258" s="351"/>
      <c r="AM258" s="351"/>
      <c r="AN258" s="351"/>
      <c r="AO258" s="351"/>
      <c r="AP258" s="351"/>
      <c r="AQ258" s="351"/>
      <c r="AR258" s="351"/>
      <c r="AS258" s="351"/>
      <c r="AT258" s="351"/>
      <c r="AU258" s="351"/>
      <c r="AV258" s="353"/>
      <c r="AW258" s="353"/>
      <c r="AX258" s="349"/>
      <c r="AY258" s="349"/>
      <c r="AZ258" s="349"/>
      <c r="BA258" s="351"/>
      <c r="BB258" s="354"/>
      <c r="BC258" s="351"/>
      <c r="BD258" s="355"/>
      <c r="BE258" s="356"/>
    </row>
  </sheetData>
  <mergeCells count="14">
    <mergeCell ref="AX1:AX7"/>
    <mergeCell ref="AY1:AY7"/>
    <mergeCell ref="BD1:BD7"/>
    <mergeCell ref="BE1:BE7"/>
    <mergeCell ref="AZ3:AZ7"/>
    <mergeCell ref="BA3:BA7"/>
    <mergeCell ref="BB3:BB7"/>
    <mergeCell ref="BC3:BC7"/>
    <mergeCell ref="G1:G7"/>
    <mergeCell ref="A1:A7"/>
    <mergeCell ref="B1:B7"/>
    <mergeCell ref="D1:D7"/>
    <mergeCell ref="E1:E7"/>
    <mergeCell ref="F1:F7"/>
  </mergeCells>
  <printOptions horizontalCentered="1"/>
  <pageMargins left="0.39370078740157483" right="0.31496062992125984" top="1.1023622047244095" bottom="0.62992125984251968" header="0.39370078740157483" footer="0.31496062992125984"/>
  <pageSetup paperSize="9" scale="70" firstPageNumber="4" pageOrder="overThenDown" orientation="landscape" useFirstPageNumber="1" errors="blank" r:id="rId1"/>
  <headerFooter scaleWithDoc="0">
    <oddFooter>&amp;L&amp;A&amp;CСписък № 1 изл. ОБВВПИ - 2022&amp;R&amp;"Times New Roman,Regular"&amp;P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X24"/>
  <sheetViews>
    <sheetView view="pageBreakPreview" zoomScaleNormal="100" zoomScaleSheetLayoutView="100" workbookViewId="0">
      <selection activeCell="B10" sqref="B10"/>
    </sheetView>
  </sheetViews>
  <sheetFormatPr defaultColWidth="9.109375" defaultRowHeight="14.4" x14ac:dyDescent="0.3"/>
  <cols>
    <col min="1" max="1" width="3.109375" style="342" bestFit="1" customWidth="1"/>
    <col min="2" max="2" width="47.44140625" style="342" customWidth="1"/>
    <col min="3" max="3" width="3.44140625" style="342" bestFit="1" customWidth="1"/>
    <col min="4" max="4" width="7.109375" style="342" bestFit="1" customWidth="1"/>
    <col min="5" max="5" width="5.5546875" style="342" customWidth="1"/>
    <col min="6" max="6" width="4.6640625" style="342" bestFit="1" customWidth="1"/>
    <col min="7" max="7" width="4.6640625" style="404" bestFit="1" customWidth="1"/>
    <col min="8" max="8" width="4.5546875" style="404" bestFit="1" customWidth="1"/>
    <col min="9" max="9" width="5.5546875" style="404" bestFit="1" customWidth="1"/>
    <col min="10" max="10" width="7" style="404" bestFit="1" customWidth="1"/>
    <col min="11" max="11" width="5.5546875" style="404" bestFit="1" customWidth="1"/>
    <col min="12" max="12" width="4.6640625" style="404" bestFit="1" customWidth="1"/>
    <col min="13" max="13" width="5.5546875" style="404" bestFit="1" customWidth="1"/>
    <col min="14" max="14" width="7" style="404" bestFit="1" customWidth="1"/>
    <col min="15" max="15" width="10" style="404" bestFit="1" customWidth="1"/>
    <col min="16" max="16" width="8.5546875" style="404" bestFit="1" customWidth="1"/>
    <col min="17" max="17" width="8.88671875" style="342" bestFit="1" customWidth="1"/>
    <col min="18" max="19" width="3.33203125" style="342" bestFit="1" customWidth="1"/>
    <col min="20" max="20" width="9.109375" style="342"/>
    <col min="21" max="21" width="7.33203125" style="342" customWidth="1"/>
    <col min="22" max="22" width="9.109375" style="342"/>
    <col min="23" max="23" width="6.44140625" style="342" bestFit="1" customWidth="1"/>
    <col min="24" max="24" width="3.33203125" style="342" bestFit="1" customWidth="1"/>
    <col min="25" max="256" width="9.109375" style="342"/>
    <col min="257" max="257" width="3.109375" style="342" bestFit="1" customWidth="1"/>
    <col min="258" max="258" width="47.44140625" style="342" customWidth="1"/>
    <col min="259" max="259" width="3.44140625" style="342" bestFit="1" customWidth="1"/>
    <col min="260" max="260" width="7.109375" style="342" bestFit="1" customWidth="1"/>
    <col min="261" max="261" width="5.5546875" style="342" customWidth="1"/>
    <col min="262" max="263" width="4.6640625" style="342" bestFit="1" customWidth="1"/>
    <col min="264" max="264" width="4.5546875" style="342" bestFit="1" customWidth="1"/>
    <col min="265" max="265" width="5.5546875" style="342" bestFit="1" customWidth="1"/>
    <col min="266" max="266" width="7" style="342" bestFit="1" customWidth="1"/>
    <col min="267" max="267" width="5.5546875" style="342" bestFit="1" customWidth="1"/>
    <col min="268" max="268" width="4.6640625" style="342" bestFit="1" customWidth="1"/>
    <col min="269" max="269" width="5.5546875" style="342" bestFit="1" customWidth="1"/>
    <col min="270" max="270" width="7" style="342" bestFit="1" customWidth="1"/>
    <col min="271" max="271" width="10" style="342" bestFit="1" customWidth="1"/>
    <col min="272" max="272" width="8.5546875" style="342" bestFit="1" customWidth="1"/>
    <col min="273" max="273" width="8.88671875" style="342" bestFit="1" customWidth="1"/>
    <col min="274" max="275" width="3.33203125" style="342" bestFit="1" customWidth="1"/>
    <col min="276" max="276" width="9.109375" style="342"/>
    <col min="277" max="277" width="7.33203125" style="342" customWidth="1"/>
    <col min="278" max="278" width="9.109375" style="342"/>
    <col min="279" max="279" width="6.44140625" style="342" bestFit="1" customWidth="1"/>
    <col min="280" max="280" width="3.33203125" style="342" bestFit="1" customWidth="1"/>
    <col min="281" max="512" width="9.109375" style="342"/>
    <col min="513" max="513" width="3.109375" style="342" bestFit="1" customWidth="1"/>
    <col min="514" max="514" width="47.44140625" style="342" customWidth="1"/>
    <col min="515" max="515" width="3.44140625" style="342" bestFit="1" customWidth="1"/>
    <col min="516" max="516" width="7.109375" style="342" bestFit="1" customWidth="1"/>
    <col min="517" max="517" width="5.5546875" style="342" customWidth="1"/>
    <col min="518" max="519" width="4.6640625" style="342" bestFit="1" customWidth="1"/>
    <col min="520" max="520" width="4.5546875" style="342" bestFit="1" customWidth="1"/>
    <col min="521" max="521" width="5.5546875" style="342" bestFit="1" customWidth="1"/>
    <col min="522" max="522" width="7" style="342" bestFit="1" customWidth="1"/>
    <col min="523" max="523" width="5.5546875" style="342" bestFit="1" customWidth="1"/>
    <col min="524" max="524" width="4.6640625" style="342" bestFit="1" customWidth="1"/>
    <col min="525" max="525" width="5.5546875" style="342" bestFit="1" customWidth="1"/>
    <col min="526" max="526" width="7" style="342" bestFit="1" customWidth="1"/>
    <col min="527" max="527" width="10" style="342" bestFit="1" customWidth="1"/>
    <col min="528" max="528" width="8.5546875" style="342" bestFit="1" customWidth="1"/>
    <col min="529" max="529" width="8.88671875" style="342" bestFit="1" customWidth="1"/>
    <col min="530" max="531" width="3.33203125" style="342" bestFit="1" customWidth="1"/>
    <col min="532" max="532" width="9.109375" style="342"/>
    <col min="533" max="533" width="7.33203125" style="342" customWidth="1"/>
    <col min="534" max="534" width="9.109375" style="342"/>
    <col min="535" max="535" width="6.44140625" style="342" bestFit="1" customWidth="1"/>
    <col min="536" max="536" width="3.33203125" style="342" bestFit="1" customWidth="1"/>
    <col min="537" max="768" width="9.109375" style="342"/>
    <col min="769" max="769" width="3.109375" style="342" bestFit="1" customWidth="1"/>
    <col min="770" max="770" width="47.44140625" style="342" customWidth="1"/>
    <col min="771" max="771" width="3.44140625" style="342" bestFit="1" customWidth="1"/>
    <col min="772" max="772" width="7.109375" style="342" bestFit="1" customWidth="1"/>
    <col min="773" max="773" width="5.5546875" style="342" customWidth="1"/>
    <col min="774" max="775" width="4.6640625" style="342" bestFit="1" customWidth="1"/>
    <col min="776" max="776" width="4.5546875" style="342" bestFit="1" customWidth="1"/>
    <col min="777" max="777" width="5.5546875" style="342" bestFit="1" customWidth="1"/>
    <col min="778" max="778" width="7" style="342" bestFit="1" customWidth="1"/>
    <col min="779" max="779" width="5.5546875" style="342" bestFit="1" customWidth="1"/>
    <col min="780" max="780" width="4.6640625" style="342" bestFit="1" customWidth="1"/>
    <col min="781" max="781" width="5.5546875" style="342" bestFit="1" customWidth="1"/>
    <col min="782" max="782" width="7" style="342" bestFit="1" customWidth="1"/>
    <col min="783" max="783" width="10" style="342" bestFit="1" customWidth="1"/>
    <col min="784" max="784" width="8.5546875" style="342" bestFit="1" customWidth="1"/>
    <col min="785" max="785" width="8.88671875" style="342" bestFit="1" customWidth="1"/>
    <col min="786" max="787" width="3.33203125" style="342" bestFit="1" customWidth="1"/>
    <col min="788" max="788" width="9.109375" style="342"/>
    <col min="789" max="789" width="7.33203125" style="342" customWidth="1"/>
    <col min="790" max="790" width="9.109375" style="342"/>
    <col min="791" max="791" width="6.44140625" style="342" bestFit="1" customWidth="1"/>
    <col min="792" max="792" width="3.33203125" style="342" bestFit="1" customWidth="1"/>
    <col min="793" max="1024" width="9.109375" style="342"/>
    <col min="1025" max="1025" width="3.109375" style="342" bestFit="1" customWidth="1"/>
    <col min="1026" max="1026" width="47.44140625" style="342" customWidth="1"/>
    <col min="1027" max="1027" width="3.44140625" style="342" bestFit="1" customWidth="1"/>
    <col min="1028" max="1028" width="7.109375" style="342" bestFit="1" customWidth="1"/>
    <col min="1029" max="1029" width="5.5546875" style="342" customWidth="1"/>
    <col min="1030" max="1031" width="4.6640625" style="342" bestFit="1" customWidth="1"/>
    <col min="1032" max="1032" width="4.5546875" style="342" bestFit="1" customWidth="1"/>
    <col min="1033" max="1033" width="5.5546875" style="342" bestFit="1" customWidth="1"/>
    <col min="1034" max="1034" width="7" style="342" bestFit="1" customWidth="1"/>
    <col min="1035" max="1035" width="5.5546875" style="342" bestFit="1" customWidth="1"/>
    <col min="1036" max="1036" width="4.6640625" style="342" bestFit="1" customWidth="1"/>
    <col min="1037" max="1037" width="5.5546875" style="342" bestFit="1" customWidth="1"/>
    <col min="1038" max="1038" width="7" style="342" bestFit="1" customWidth="1"/>
    <col min="1039" max="1039" width="10" style="342" bestFit="1" customWidth="1"/>
    <col min="1040" max="1040" width="8.5546875" style="342" bestFit="1" customWidth="1"/>
    <col min="1041" max="1041" width="8.88671875" style="342" bestFit="1" customWidth="1"/>
    <col min="1042" max="1043" width="3.33203125" style="342" bestFit="1" customWidth="1"/>
    <col min="1044" max="1044" width="9.109375" style="342"/>
    <col min="1045" max="1045" width="7.33203125" style="342" customWidth="1"/>
    <col min="1046" max="1046" width="9.109375" style="342"/>
    <col min="1047" max="1047" width="6.44140625" style="342" bestFit="1" customWidth="1"/>
    <col min="1048" max="1048" width="3.33203125" style="342" bestFit="1" customWidth="1"/>
    <col min="1049" max="1280" width="9.109375" style="342"/>
    <col min="1281" max="1281" width="3.109375" style="342" bestFit="1" customWidth="1"/>
    <col min="1282" max="1282" width="47.44140625" style="342" customWidth="1"/>
    <col min="1283" max="1283" width="3.44140625" style="342" bestFit="1" customWidth="1"/>
    <col min="1284" max="1284" width="7.109375" style="342" bestFit="1" customWidth="1"/>
    <col min="1285" max="1285" width="5.5546875" style="342" customWidth="1"/>
    <col min="1286" max="1287" width="4.6640625" style="342" bestFit="1" customWidth="1"/>
    <col min="1288" max="1288" width="4.5546875" style="342" bestFit="1" customWidth="1"/>
    <col min="1289" max="1289" width="5.5546875" style="342" bestFit="1" customWidth="1"/>
    <col min="1290" max="1290" width="7" style="342" bestFit="1" customWidth="1"/>
    <col min="1291" max="1291" width="5.5546875" style="342" bestFit="1" customWidth="1"/>
    <col min="1292" max="1292" width="4.6640625" style="342" bestFit="1" customWidth="1"/>
    <col min="1293" max="1293" width="5.5546875" style="342" bestFit="1" customWidth="1"/>
    <col min="1294" max="1294" width="7" style="342" bestFit="1" customWidth="1"/>
    <col min="1295" max="1295" width="10" style="342" bestFit="1" customWidth="1"/>
    <col min="1296" max="1296" width="8.5546875" style="342" bestFit="1" customWidth="1"/>
    <col min="1297" max="1297" width="8.88671875" style="342" bestFit="1" customWidth="1"/>
    <col min="1298" max="1299" width="3.33203125" style="342" bestFit="1" customWidth="1"/>
    <col min="1300" max="1300" width="9.109375" style="342"/>
    <col min="1301" max="1301" width="7.33203125" style="342" customWidth="1"/>
    <col min="1302" max="1302" width="9.109375" style="342"/>
    <col min="1303" max="1303" width="6.44140625" style="342" bestFit="1" customWidth="1"/>
    <col min="1304" max="1304" width="3.33203125" style="342" bestFit="1" customWidth="1"/>
    <col min="1305" max="1536" width="9.109375" style="342"/>
    <col min="1537" max="1537" width="3.109375" style="342" bestFit="1" customWidth="1"/>
    <col min="1538" max="1538" width="47.44140625" style="342" customWidth="1"/>
    <col min="1539" max="1539" width="3.44140625" style="342" bestFit="1" customWidth="1"/>
    <col min="1540" max="1540" width="7.109375" style="342" bestFit="1" customWidth="1"/>
    <col min="1541" max="1541" width="5.5546875" style="342" customWidth="1"/>
    <col min="1542" max="1543" width="4.6640625" style="342" bestFit="1" customWidth="1"/>
    <col min="1544" max="1544" width="4.5546875" style="342" bestFit="1" customWidth="1"/>
    <col min="1545" max="1545" width="5.5546875" style="342" bestFit="1" customWidth="1"/>
    <col min="1546" max="1546" width="7" style="342" bestFit="1" customWidth="1"/>
    <col min="1547" max="1547" width="5.5546875" style="342" bestFit="1" customWidth="1"/>
    <col min="1548" max="1548" width="4.6640625" style="342" bestFit="1" customWidth="1"/>
    <col min="1549" max="1549" width="5.5546875" style="342" bestFit="1" customWidth="1"/>
    <col min="1550" max="1550" width="7" style="342" bestFit="1" customWidth="1"/>
    <col min="1551" max="1551" width="10" style="342" bestFit="1" customWidth="1"/>
    <col min="1552" max="1552" width="8.5546875" style="342" bestFit="1" customWidth="1"/>
    <col min="1553" max="1553" width="8.88671875" style="342" bestFit="1" customWidth="1"/>
    <col min="1554" max="1555" width="3.33203125" style="342" bestFit="1" customWidth="1"/>
    <col min="1556" max="1556" width="9.109375" style="342"/>
    <col min="1557" max="1557" width="7.33203125" style="342" customWidth="1"/>
    <col min="1558" max="1558" width="9.109375" style="342"/>
    <col min="1559" max="1559" width="6.44140625" style="342" bestFit="1" customWidth="1"/>
    <col min="1560" max="1560" width="3.33203125" style="342" bestFit="1" customWidth="1"/>
    <col min="1561" max="1792" width="9.109375" style="342"/>
    <col min="1793" max="1793" width="3.109375" style="342" bestFit="1" customWidth="1"/>
    <col min="1794" max="1794" width="47.44140625" style="342" customWidth="1"/>
    <col min="1795" max="1795" width="3.44140625" style="342" bestFit="1" customWidth="1"/>
    <col min="1796" max="1796" width="7.109375" style="342" bestFit="1" customWidth="1"/>
    <col min="1797" max="1797" width="5.5546875" style="342" customWidth="1"/>
    <col min="1798" max="1799" width="4.6640625" style="342" bestFit="1" customWidth="1"/>
    <col min="1800" max="1800" width="4.5546875" style="342" bestFit="1" customWidth="1"/>
    <col min="1801" max="1801" width="5.5546875" style="342" bestFit="1" customWidth="1"/>
    <col min="1802" max="1802" width="7" style="342" bestFit="1" customWidth="1"/>
    <col min="1803" max="1803" width="5.5546875" style="342" bestFit="1" customWidth="1"/>
    <col min="1804" max="1804" width="4.6640625" style="342" bestFit="1" customWidth="1"/>
    <col min="1805" max="1805" width="5.5546875" style="342" bestFit="1" customWidth="1"/>
    <col min="1806" max="1806" width="7" style="342" bestFit="1" customWidth="1"/>
    <col min="1807" max="1807" width="10" style="342" bestFit="1" customWidth="1"/>
    <col min="1808" max="1808" width="8.5546875" style="342" bestFit="1" customWidth="1"/>
    <col min="1809" max="1809" width="8.88671875" style="342" bestFit="1" customWidth="1"/>
    <col min="1810" max="1811" width="3.33203125" style="342" bestFit="1" customWidth="1"/>
    <col min="1812" max="1812" width="9.109375" style="342"/>
    <col min="1813" max="1813" width="7.33203125" style="342" customWidth="1"/>
    <col min="1814" max="1814" width="9.109375" style="342"/>
    <col min="1815" max="1815" width="6.44140625" style="342" bestFit="1" customWidth="1"/>
    <col min="1816" max="1816" width="3.33203125" style="342" bestFit="1" customWidth="1"/>
    <col min="1817" max="2048" width="9.109375" style="342"/>
    <col min="2049" max="2049" width="3.109375" style="342" bestFit="1" customWidth="1"/>
    <col min="2050" max="2050" width="47.44140625" style="342" customWidth="1"/>
    <col min="2051" max="2051" width="3.44140625" style="342" bestFit="1" customWidth="1"/>
    <col min="2052" max="2052" width="7.109375" style="342" bestFit="1" customWidth="1"/>
    <col min="2053" max="2053" width="5.5546875" style="342" customWidth="1"/>
    <col min="2054" max="2055" width="4.6640625" style="342" bestFit="1" customWidth="1"/>
    <col min="2056" max="2056" width="4.5546875" style="342" bestFit="1" customWidth="1"/>
    <col min="2057" max="2057" width="5.5546875" style="342" bestFit="1" customWidth="1"/>
    <col min="2058" max="2058" width="7" style="342" bestFit="1" customWidth="1"/>
    <col min="2059" max="2059" width="5.5546875" style="342" bestFit="1" customWidth="1"/>
    <col min="2060" max="2060" width="4.6640625" style="342" bestFit="1" customWidth="1"/>
    <col min="2061" max="2061" width="5.5546875" style="342" bestFit="1" customWidth="1"/>
    <col min="2062" max="2062" width="7" style="342" bestFit="1" customWidth="1"/>
    <col min="2063" max="2063" width="10" style="342" bestFit="1" customWidth="1"/>
    <col min="2064" max="2064" width="8.5546875" style="342" bestFit="1" customWidth="1"/>
    <col min="2065" max="2065" width="8.88671875" style="342" bestFit="1" customWidth="1"/>
    <col min="2066" max="2067" width="3.33203125" style="342" bestFit="1" customWidth="1"/>
    <col min="2068" max="2068" width="9.109375" style="342"/>
    <col min="2069" max="2069" width="7.33203125" style="342" customWidth="1"/>
    <col min="2070" max="2070" width="9.109375" style="342"/>
    <col min="2071" max="2071" width="6.44140625" style="342" bestFit="1" customWidth="1"/>
    <col min="2072" max="2072" width="3.33203125" style="342" bestFit="1" customWidth="1"/>
    <col min="2073" max="2304" width="9.109375" style="342"/>
    <col min="2305" max="2305" width="3.109375" style="342" bestFit="1" customWidth="1"/>
    <col min="2306" max="2306" width="47.44140625" style="342" customWidth="1"/>
    <col min="2307" max="2307" width="3.44140625" style="342" bestFit="1" customWidth="1"/>
    <col min="2308" max="2308" width="7.109375" style="342" bestFit="1" customWidth="1"/>
    <col min="2309" max="2309" width="5.5546875" style="342" customWidth="1"/>
    <col min="2310" max="2311" width="4.6640625" style="342" bestFit="1" customWidth="1"/>
    <col min="2312" max="2312" width="4.5546875" style="342" bestFit="1" customWidth="1"/>
    <col min="2313" max="2313" width="5.5546875" style="342" bestFit="1" customWidth="1"/>
    <col min="2314" max="2314" width="7" style="342" bestFit="1" customWidth="1"/>
    <col min="2315" max="2315" width="5.5546875" style="342" bestFit="1" customWidth="1"/>
    <col min="2316" max="2316" width="4.6640625" style="342" bestFit="1" customWidth="1"/>
    <col min="2317" max="2317" width="5.5546875" style="342" bestFit="1" customWidth="1"/>
    <col min="2318" max="2318" width="7" style="342" bestFit="1" customWidth="1"/>
    <col min="2319" max="2319" width="10" style="342" bestFit="1" customWidth="1"/>
    <col min="2320" max="2320" width="8.5546875" style="342" bestFit="1" customWidth="1"/>
    <col min="2321" max="2321" width="8.88671875" style="342" bestFit="1" customWidth="1"/>
    <col min="2322" max="2323" width="3.33203125" style="342" bestFit="1" customWidth="1"/>
    <col min="2324" max="2324" width="9.109375" style="342"/>
    <col min="2325" max="2325" width="7.33203125" style="342" customWidth="1"/>
    <col min="2326" max="2326" width="9.109375" style="342"/>
    <col min="2327" max="2327" width="6.44140625" style="342" bestFit="1" customWidth="1"/>
    <col min="2328" max="2328" width="3.33203125" style="342" bestFit="1" customWidth="1"/>
    <col min="2329" max="2560" width="9.109375" style="342"/>
    <col min="2561" max="2561" width="3.109375" style="342" bestFit="1" customWidth="1"/>
    <col min="2562" max="2562" width="47.44140625" style="342" customWidth="1"/>
    <col min="2563" max="2563" width="3.44140625" style="342" bestFit="1" customWidth="1"/>
    <col min="2564" max="2564" width="7.109375" style="342" bestFit="1" customWidth="1"/>
    <col min="2565" max="2565" width="5.5546875" style="342" customWidth="1"/>
    <col min="2566" max="2567" width="4.6640625" style="342" bestFit="1" customWidth="1"/>
    <col min="2568" max="2568" width="4.5546875" style="342" bestFit="1" customWidth="1"/>
    <col min="2569" max="2569" width="5.5546875" style="342" bestFit="1" customWidth="1"/>
    <col min="2570" max="2570" width="7" style="342" bestFit="1" customWidth="1"/>
    <col min="2571" max="2571" width="5.5546875" style="342" bestFit="1" customWidth="1"/>
    <col min="2572" max="2572" width="4.6640625" style="342" bestFit="1" customWidth="1"/>
    <col min="2573" max="2573" width="5.5546875" style="342" bestFit="1" customWidth="1"/>
    <col min="2574" max="2574" width="7" style="342" bestFit="1" customWidth="1"/>
    <col min="2575" max="2575" width="10" style="342" bestFit="1" customWidth="1"/>
    <col min="2576" max="2576" width="8.5546875" style="342" bestFit="1" customWidth="1"/>
    <col min="2577" max="2577" width="8.88671875" style="342" bestFit="1" customWidth="1"/>
    <col min="2578" max="2579" width="3.33203125" style="342" bestFit="1" customWidth="1"/>
    <col min="2580" max="2580" width="9.109375" style="342"/>
    <col min="2581" max="2581" width="7.33203125" style="342" customWidth="1"/>
    <col min="2582" max="2582" width="9.109375" style="342"/>
    <col min="2583" max="2583" width="6.44140625" style="342" bestFit="1" customWidth="1"/>
    <col min="2584" max="2584" width="3.33203125" style="342" bestFit="1" customWidth="1"/>
    <col min="2585" max="2816" width="9.109375" style="342"/>
    <col min="2817" max="2817" width="3.109375" style="342" bestFit="1" customWidth="1"/>
    <col min="2818" max="2818" width="47.44140625" style="342" customWidth="1"/>
    <col min="2819" max="2819" width="3.44140625" style="342" bestFit="1" customWidth="1"/>
    <col min="2820" max="2820" width="7.109375" style="342" bestFit="1" customWidth="1"/>
    <col min="2821" max="2821" width="5.5546875" style="342" customWidth="1"/>
    <col min="2822" max="2823" width="4.6640625" style="342" bestFit="1" customWidth="1"/>
    <col min="2824" max="2824" width="4.5546875" style="342" bestFit="1" customWidth="1"/>
    <col min="2825" max="2825" width="5.5546875" style="342" bestFit="1" customWidth="1"/>
    <col min="2826" max="2826" width="7" style="342" bestFit="1" customWidth="1"/>
    <col min="2827" max="2827" width="5.5546875" style="342" bestFit="1" customWidth="1"/>
    <col min="2828" max="2828" width="4.6640625" style="342" bestFit="1" customWidth="1"/>
    <col min="2829" max="2829" width="5.5546875" style="342" bestFit="1" customWidth="1"/>
    <col min="2830" max="2830" width="7" style="342" bestFit="1" customWidth="1"/>
    <col min="2831" max="2831" width="10" style="342" bestFit="1" customWidth="1"/>
    <col min="2832" max="2832" width="8.5546875" style="342" bestFit="1" customWidth="1"/>
    <col min="2833" max="2833" width="8.88671875" style="342" bestFit="1" customWidth="1"/>
    <col min="2834" max="2835" width="3.33203125" style="342" bestFit="1" customWidth="1"/>
    <col min="2836" max="2836" width="9.109375" style="342"/>
    <col min="2837" max="2837" width="7.33203125" style="342" customWidth="1"/>
    <col min="2838" max="2838" width="9.109375" style="342"/>
    <col min="2839" max="2839" width="6.44140625" style="342" bestFit="1" customWidth="1"/>
    <col min="2840" max="2840" width="3.33203125" style="342" bestFit="1" customWidth="1"/>
    <col min="2841" max="3072" width="9.109375" style="342"/>
    <col min="3073" max="3073" width="3.109375" style="342" bestFit="1" customWidth="1"/>
    <col min="3074" max="3074" width="47.44140625" style="342" customWidth="1"/>
    <col min="3075" max="3075" width="3.44140625" style="342" bestFit="1" customWidth="1"/>
    <col min="3076" max="3076" width="7.109375" style="342" bestFit="1" customWidth="1"/>
    <col min="3077" max="3077" width="5.5546875" style="342" customWidth="1"/>
    <col min="3078" max="3079" width="4.6640625" style="342" bestFit="1" customWidth="1"/>
    <col min="3080" max="3080" width="4.5546875" style="342" bestFit="1" customWidth="1"/>
    <col min="3081" max="3081" width="5.5546875" style="342" bestFit="1" customWidth="1"/>
    <col min="3082" max="3082" width="7" style="342" bestFit="1" customWidth="1"/>
    <col min="3083" max="3083" width="5.5546875" style="342" bestFit="1" customWidth="1"/>
    <col min="3084" max="3084" width="4.6640625" style="342" bestFit="1" customWidth="1"/>
    <col min="3085" max="3085" width="5.5546875" style="342" bestFit="1" customWidth="1"/>
    <col min="3086" max="3086" width="7" style="342" bestFit="1" customWidth="1"/>
    <col min="3087" max="3087" width="10" style="342" bestFit="1" customWidth="1"/>
    <col min="3088" max="3088" width="8.5546875" style="342" bestFit="1" customWidth="1"/>
    <col min="3089" max="3089" width="8.88671875" style="342" bestFit="1" customWidth="1"/>
    <col min="3090" max="3091" width="3.33203125" style="342" bestFit="1" customWidth="1"/>
    <col min="3092" max="3092" width="9.109375" style="342"/>
    <col min="3093" max="3093" width="7.33203125" style="342" customWidth="1"/>
    <col min="3094" max="3094" width="9.109375" style="342"/>
    <col min="3095" max="3095" width="6.44140625" style="342" bestFit="1" customWidth="1"/>
    <col min="3096" max="3096" width="3.33203125" style="342" bestFit="1" customWidth="1"/>
    <col min="3097" max="3328" width="9.109375" style="342"/>
    <col min="3329" max="3329" width="3.109375" style="342" bestFit="1" customWidth="1"/>
    <col min="3330" max="3330" width="47.44140625" style="342" customWidth="1"/>
    <col min="3331" max="3331" width="3.44140625" style="342" bestFit="1" customWidth="1"/>
    <col min="3332" max="3332" width="7.109375" style="342" bestFit="1" customWidth="1"/>
    <col min="3333" max="3333" width="5.5546875" style="342" customWidth="1"/>
    <col min="3334" max="3335" width="4.6640625" style="342" bestFit="1" customWidth="1"/>
    <col min="3336" max="3336" width="4.5546875" style="342" bestFit="1" customWidth="1"/>
    <col min="3337" max="3337" width="5.5546875" style="342" bestFit="1" customWidth="1"/>
    <col min="3338" max="3338" width="7" style="342" bestFit="1" customWidth="1"/>
    <col min="3339" max="3339" width="5.5546875" style="342" bestFit="1" customWidth="1"/>
    <col min="3340" max="3340" width="4.6640625" style="342" bestFit="1" customWidth="1"/>
    <col min="3341" max="3341" width="5.5546875" style="342" bestFit="1" customWidth="1"/>
    <col min="3342" max="3342" width="7" style="342" bestFit="1" customWidth="1"/>
    <col min="3343" max="3343" width="10" style="342" bestFit="1" customWidth="1"/>
    <col min="3344" max="3344" width="8.5546875" style="342" bestFit="1" customWidth="1"/>
    <col min="3345" max="3345" width="8.88671875" style="342" bestFit="1" customWidth="1"/>
    <col min="3346" max="3347" width="3.33203125" style="342" bestFit="1" customWidth="1"/>
    <col min="3348" max="3348" width="9.109375" style="342"/>
    <col min="3349" max="3349" width="7.33203125" style="342" customWidth="1"/>
    <col min="3350" max="3350" width="9.109375" style="342"/>
    <col min="3351" max="3351" width="6.44140625" style="342" bestFit="1" customWidth="1"/>
    <col min="3352" max="3352" width="3.33203125" style="342" bestFit="1" customWidth="1"/>
    <col min="3353" max="3584" width="9.109375" style="342"/>
    <col min="3585" max="3585" width="3.109375" style="342" bestFit="1" customWidth="1"/>
    <col min="3586" max="3586" width="47.44140625" style="342" customWidth="1"/>
    <col min="3587" max="3587" width="3.44140625" style="342" bestFit="1" customWidth="1"/>
    <col min="3588" max="3588" width="7.109375" style="342" bestFit="1" customWidth="1"/>
    <col min="3589" max="3589" width="5.5546875" style="342" customWidth="1"/>
    <col min="3590" max="3591" width="4.6640625" style="342" bestFit="1" customWidth="1"/>
    <col min="3592" max="3592" width="4.5546875" style="342" bestFit="1" customWidth="1"/>
    <col min="3593" max="3593" width="5.5546875" style="342" bestFit="1" customWidth="1"/>
    <col min="3594" max="3594" width="7" style="342" bestFit="1" customWidth="1"/>
    <col min="3595" max="3595" width="5.5546875" style="342" bestFit="1" customWidth="1"/>
    <col min="3596" max="3596" width="4.6640625" style="342" bestFit="1" customWidth="1"/>
    <col min="3597" max="3597" width="5.5546875" style="342" bestFit="1" customWidth="1"/>
    <col min="3598" max="3598" width="7" style="342" bestFit="1" customWidth="1"/>
    <col min="3599" max="3599" width="10" style="342" bestFit="1" customWidth="1"/>
    <col min="3600" max="3600" width="8.5546875" style="342" bestFit="1" customWidth="1"/>
    <col min="3601" max="3601" width="8.88671875" style="342" bestFit="1" customWidth="1"/>
    <col min="3602" max="3603" width="3.33203125" style="342" bestFit="1" customWidth="1"/>
    <col min="3604" max="3604" width="9.109375" style="342"/>
    <col min="3605" max="3605" width="7.33203125" style="342" customWidth="1"/>
    <col min="3606" max="3606" width="9.109375" style="342"/>
    <col min="3607" max="3607" width="6.44140625" style="342" bestFit="1" customWidth="1"/>
    <col min="3608" max="3608" width="3.33203125" style="342" bestFit="1" customWidth="1"/>
    <col min="3609" max="3840" width="9.109375" style="342"/>
    <col min="3841" max="3841" width="3.109375" style="342" bestFit="1" customWidth="1"/>
    <col min="3842" max="3842" width="47.44140625" style="342" customWidth="1"/>
    <col min="3843" max="3843" width="3.44140625" style="342" bestFit="1" customWidth="1"/>
    <col min="3844" max="3844" width="7.109375" style="342" bestFit="1" customWidth="1"/>
    <col min="3845" max="3845" width="5.5546875" style="342" customWidth="1"/>
    <col min="3846" max="3847" width="4.6640625" style="342" bestFit="1" customWidth="1"/>
    <col min="3848" max="3848" width="4.5546875" style="342" bestFit="1" customWidth="1"/>
    <col min="3849" max="3849" width="5.5546875" style="342" bestFit="1" customWidth="1"/>
    <col min="3850" max="3850" width="7" style="342" bestFit="1" customWidth="1"/>
    <col min="3851" max="3851" width="5.5546875" style="342" bestFit="1" customWidth="1"/>
    <col min="3852" max="3852" width="4.6640625" style="342" bestFit="1" customWidth="1"/>
    <col min="3853" max="3853" width="5.5546875" style="342" bestFit="1" customWidth="1"/>
    <col min="3854" max="3854" width="7" style="342" bestFit="1" customWidth="1"/>
    <col min="3855" max="3855" width="10" style="342" bestFit="1" customWidth="1"/>
    <col min="3856" max="3856" width="8.5546875" style="342" bestFit="1" customWidth="1"/>
    <col min="3857" max="3857" width="8.88671875" style="342" bestFit="1" customWidth="1"/>
    <col min="3858" max="3859" width="3.33203125" style="342" bestFit="1" customWidth="1"/>
    <col min="3860" max="3860" width="9.109375" style="342"/>
    <col min="3861" max="3861" width="7.33203125" style="342" customWidth="1"/>
    <col min="3862" max="3862" width="9.109375" style="342"/>
    <col min="3863" max="3863" width="6.44140625" style="342" bestFit="1" customWidth="1"/>
    <col min="3864" max="3864" width="3.33203125" style="342" bestFit="1" customWidth="1"/>
    <col min="3865" max="4096" width="9.109375" style="342"/>
    <col min="4097" max="4097" width="3.109375" style="342" bestFit="1" customWidth="1"/>
    <col min="4098" max="4098" width="47.44140625" style="342" customWidth="1"/>
    <col min="4099" max="4099" width="3.44140625" style="342" bestFit="1" customWidth="1"/>
    <col min="4100" max="4100" width="7.109375" style="342" bestFit="1" customWidth="1"/>
    <col min="4101" max="4101" width="5.5546875" style="342" customWidth="1"/>
    <col min="4102" max="4103" width="4.6640625" style="342" bestFit="1" customWidth="1"/>
    <col min="4104" max="4104" width="4.5546875" style="342" bestFit="1" customWidth="1"/>
    <col min="4105" max="4105" width="5.5546875" style="342" bestFit="1" customWidth="1"/>
    <col min="4106" max="4106" width="7" style="342" bestFit="1" customWidth="1"/>
    <col min="4107" max="4107" width="5.5546875" style="342" bestFit="1" customWidth="1"/>
    <col min="4108" max="4108" width="4.6640625" style="342" bestFit="1" customWidth="1"/>
    <col min="4109" max="4109" width="5.5546875" style="342" bestFit="1" customWidth="1"/>
    <col min="4110" max="4110" width="7" style="342" bestFit="1" customWidth="1"/>
    <col min="4111" max="4111" width="10" style="342" bestFit="1" customWidth="1"/>
    <col min="4112" max="4112" width="8.5546875" style="342" bestFit="1" customWidth="1"/>
    <col min="4113" max="4113" width="8.88671875" style="342" bestFit="1" customWidth="1"/>
    <col min="4114" max="4115" width="3.33203125" style="342" bestFit="1" customWidth="1"/>
    <col min="4116" max="4116" width="9.109375" style="342"/>
    <col min="4117" max="4117" width="7.33203125" style="342" customWidth="1"/>
    <col min="4118" max="4118" width="9.109375" style="342"/>
    <col min="4119" max="4119" width="6.44140625" style="342" bestFit="1" customWidth="1"/>
    <col min="4120" max="4120" width="3.33203125" style="342" bestFit="1" customWidth="1"/>
    <col min="4121" max="4352" width="9.109375" style="342"/>
    <col min="4353" max="4353" width="3.109375" style="342" bestFit="1" customWidth="1"/>
    <col min="4354" max="4354" width="47.44140625" style="342" customWidth="1"/>
    <col min="4355" max="4355" width="3.44140625" style="342" bestFit="1" customWidth="1"/>
    <col min="4356" max="4356" width="7.109375" style="342" bestFit="1" customWidth="1"/>
    <col min="4357" max="4357" width="5.5546875" style="342" customWidth="1"/>
    <col min="4358" max="4359" width="4.6640625" style="342" bestFit="1" customWidth="1"/>
    <col min="4360" max="4360" width="4.5546875" style="342" bestFit="1" customWidth="1"/>
    <col min="4361" max="4361" width="5.5546875" style="342" bestFit="1" customWidth="1"/>
    <col min="4362" max="4362" width="7" style="342" bestFit="1" customWidth="1"/>
    <col min="4363" max="4363" width="5.5546875" style="342" bestFit="1" customWidth="1"/>
    <col min="4364" max="4364" width="4.6640625" style="342" bestFit="1" customWidth="1"/>
    <col min="4365" max="4365" width="5.5546875" style="342" bestFit="1" customWidth="1"/>
    <col min="4366" max="4366" width="7" style="342" bestFit="1" customWidth="1"/>
    <col min="4367" max="4367" width="10" style="342" bestFit="1" customWidth="1"/>
    <col min="4368" max="4368" width="8.5546875" style="342" bestFit="1" customWidth="1"/>
    <col min="4369" max="4369" width="8.88671875" style="342" bestFit="1" customWidth="1"/>
    <col min="4370" max="4371" width="3.33203125" style="342" bestFit="1" customWidth="1"/>
    <col min="4372" max="4372" width="9.109375" style="342"/>
    <col min="4373" max="4373" width="7.33203125" style="342" customWidth="1"/>
    <col min="4374" max="4374" width="9.109375" style="342"/>
    <col min="4375" max="4375" width="6.44140625" style="342" bestFit="1" customWidth="1"/>
    <col min="4376" max="4376" width="3.33203125" style="342" bestFit="1" customWidth="1"/>
    <col min="4377" max="4608" width="9.109375" style="342"/>
    <col min="4609" max="4609" width="3.109375" style="342" bestFit="1" customWidth="1"/>
    <col min="4610" max="4610" width="47.44140625" style="342" customWidth="1"/>
    <col min="4611" max="4611" width="3.44140625" style="342" bestFit="1" customWidth="1"/>
    <col min="4612" max="4612" width="7.109375" style="342" bestFit="1" customWidth="1"/>
    <col min="4613" max="4613" width="5.5546875" style="342" customWidth="1"/>
    <col min="4614" max="4615" width="4.6640625" style="342" bestFit="1" customWidth="1"/>
    <col min="4616" max="4616" width="4.5546875" style="342" bestFit="1" customWidth="1"/>
    <col min="4617" max="4617" width="5.5546875" style="342" bestFit="1" customWidth="1"/>
    <col min="4618" max="4618" width="7" style="342" bestFit="1" customWidth="1"/>
    <col min="4619" max="4619" width="5.5546875" style="342" bestFit="1" customWidth="1"/>
    <col min="4620" max="4620" width="4.6640625" style="342" bestFit="1" customWidth="1"/>
    <col min="4621" max="4621" width="5.5546875" style="342" bestFit="1" customWidth="1"/>
    <col min="4622" max="4622" width="7" style="342" bestFit="1" customWidth="1"/>
    <col min="4623" max="4623" width="10" style="342" bestFit="1" customWidth="1"/>
    <col min="4624" max="4624" width="8.5546875" style="342" bestFit="1" customWidth="1"/>
    <col min="4625" max="4625" width="8.88671875" style="342" bestFit="1" customWidth="1"/>
    <col min="4626" max="4627" width="3.33203125" style="342" bestFit="1" customWidth="1"/>
    <col min="4628" max="4628" width="9.109375" style="342"/>
    <col min="4629" max="4629" width="7.33203125" style="342" customWidth="1"/>
    <col min="4630" max="4630" width="9.109375" style="342"/>
    <col min="4631" max="4631" width="6.44140625" style="342" bestFit="1" customWidth="1"/>
    <col min="4632" max="4632" width="3.33203125" style="342" bestFit="1" customWidth="1"/>
    <col min="4633" max="4864" width="9.109375" style="342"/>
    <col min="4865" max="4865" width="3.109375" style="342" bestFit="1" customWidth="1"/>
    <col min="4866" max="4866" width="47.44140625" style="342" customWidth="1"/>
    <col min="4867" max="4867" width="3.44140625" style="342" bestFit="1" customWidth="1"/>
    <col min="4868" max="4868" width="7.109375" style="342" bestFit="1" customWidth="1"/>
    <col min="4869" max="4869" width="5.5546875" style="342" customWidth="1"/>
    <col min="4870" max="4871" width="4.6640625" style="342" bestFit="1" customWidth="1"/>
    <col min="4872" max="4872" width="4.5546875" style="342" bestFit="1" customWidth="1"/>
    <col min="4873" max="4873" width="5.5546875" style="342" bestFit="1" customWidth="1"/>
    <col min="4874" max="4874" width="7" style="342" bestFit="1" customWidth="1"/>
    <col min="4875" max="4875" width="5.5546875" style="342" bestFit="1" customWidth="1"/>
    <col min="4876" max="4876" width="4.6640625" style="342" bestFit="1" customWidth="1"/>
    <col min="4877" max="4877" width="5.5546875" style="342" bestFit="1" customWidth="1"/>
    <col min="4878" max="4878" width="7" style="342" bestFit="1" customWidth="1"/>
    <col min="4879" max="4879" width="10" style="342" bestFit="1" customWidth="1"/>
    <col min="4880" max="4880" width="8.5546875" style="342" bestFit="1" customWidth="1"/>
    <col min="4881" max="4881" width="8.88671875" style="342" bestFit="1" customWidth="1"/>
    <col min="4882" max="4883" width="3.33203125" style="342" bestFit="1" customWidth="1"/>
    <col min="4884" max="4884" width="9.109375" style="342"/>
    <col min="4885" max="4885" width="7.33203125" style="342" customWidth="1"/>
    <col min="4886" max="4886" width="9.109375" style="342"/>
    <col min="4887" max="4887" width="6.44140625" style="342" bestFit="1" customWidth="1"/>
    <col min="4888" max="4888" width="3.33203125" style="342" bestFit="1" customWidth="1"/>
    <col min="4889" max="5120" width="9.109375" style="342"/>
    <col min="5121" max="5121" width="3.109375" style="342" bestFit="1" customWidth="1"/>
    <col min="5122" max="5122" width="47.44140625" style="342" customWidth="1"/>
    <col min="5123" max="5123" width="3.44140625" style="342" bestFit="1" customWidth="1"/>
    <col min="5124" max="5124" width="7.109375" style="342" bestFit="1" customWidth="1"/>
    <col min="5125" max="5125" width="5.5546875" style="342" customWidth="1"/>
    <col min="5126" max="5127" width="4.6640625" style="342" bestFit="1" customWidth="1"/>
    <col min="5128" max="5128" width="4.5546875" style="342" bestFit="1" customWidth="1"/>
    <col min="5129" max="5129" width="5.5546875" style="342" bestFit="1" customWidth="1"/>
    <col min="5130" max="5130" width="7" style="342" bestFit="1" customWidth="1"/>
    <col min="5131" max="5131" width="5.5546875" style="342" bestFit="1" customWidth="1"/>
    <col min="5132" max="5132" width="4.6640625" style="342" bestFit="1" customWidth="1"/>
    <col min="5133" max="5133" width="5.5546875" style="342" bestFit="1" customWidth="1"/>
    <col min="5134" max="5134" width="7" style="342" bestFit="1" customWidth="1"/>
    <col min="5135" max="5135" width="10" style="342" bestFit="1" customWidth="1"/>
    <col min="5136" max="5136" width="8.5546875" style="342" bestFit="1" customWidth="1"/>
    <col min="5137" max="5137" width="8.88671875" style="342" bestFit="1" customWidth="1"/>
    <col min="5138" max="5139" width="3.33203125" style="342" bestFit="1" customWidth="1"/>
    <col min="5140" max="5140" width="9.109375" style="342"/>
    <col min="5141" max="5141" width="7.33203125" style="342" customWidth="1"/>
    <col min="5142" max="5142" width="9.109375" style="342"/>
    <col min="5143" max="5143" width="6.44140625" style="342" bestFit="1" customWidth="1"/>
    <col min="5144" max="5144" width="3.33203125" style="342" bestFit="1" customWidth="1"/>
    <col min="5145" max="5376" width="9.109375" style="342"/>
    <col min="5377" max="5377" width="3.109375" style="342" bestFit="1" customWidth="1"/>
    <col min="5378" max="5378" width="47.44140625" style="342" customWidth="1"/>
    <col min="5379" max="5379" width="3.44140625" style="342" bestFit="1" customWidth="1"/>
    <col min="5380" max="5380" width="7.109375" style="342" bestFit="1" customWidth="1"/>
    <col min="5381" max="5381" width="5.5546875" style="342" customWidth="1"/>
    <col min="5382" max="5383" width="4.6640625" style="342" bestFit="1" customWidth="1"/>
    <col min="5384" max="5384" width="4.5546875" style="342" bestFit="1" customWidth="1"/>
    <col min="5385" max="5385" width="5.5546875" style="342" bestFit="1" customWidth="1"/>
    <col min="5386" max="5386" width="7" style="342" bestFit="1" customWidth="1"/>
    <col min="5387" max="5387" width="5.5546875" style="342" bestFit="1" customWidth="1"/>
    <col min="5388" max="5388" width="4.6640625" style="342" bestFit="1" customWidth="1"/>
    <col min="5389" max="5389" width="5.5546875" style="342" bestFit="1" customWidth="1"/>
    <col min="5390" max="5390" width="7" style="342" bestFit="1" customWidth="1"/>
    <col min="5391" max="5391" width="10" style="342" bestFit="1" customWidth="1"/>
    <col min="5392" max="5392" width="8.5546875" style="342" bestFit="1" customWidth="1"/>
    <col min="5393" max="5393" width="8.88671875" style="342" bestFit="1" customWidth="1"/>
    <col min="5394" max="5395" width="3.33203125" style="342" bestFit="1" customWidth="1"/>
    <col min="5396" max="5396" width="9.109375" style="342"/>
    <col min="5397" max="5397" width="7.33203125" style="342" customWidth="1"/>
    <col min="5398" max="5398" width="9.109375" style="342"/>
    <col min="5399" max="5399" width="6.44140625" style="342" bestFit="1" customWidth="1"/>
    <col min="5400" max="5400" width="3.33203125" style="342" bestFit="1" customWidth="1"/>
    <col min="5401" max="5632" width="9.109375" style="342"/>
    <col min="5633" max="5633" width="3.109375" style="342" bestFit="1" customWidth="1"/>
    <col min="5634" max="5634" width="47.44140625" style="342" customWidth="1"/>
    <col min="5635" max="5635" width="3.44140625" style="342" bestFit="1" customWidth="1"/>
    <col min="5636" max="5636" width="7.109375" style="342" bestFit="1" customWidth="1"/>
    <col min="5637" max="5637" width="5.5546875" style="342" customWidth="1"/>
    <col min="5638" max="5639" width="4.6640625" style="342" bestFit="1" customWidth="1"/>
    <col min="5640" max="5640" width="4.5546875" style="342" bestFit="1" customWidth="1"/>
    <col min="5641" max="5641" width="5.5546875" style="342" bestFit="1" customWidth="1"/>
    <col min="5642" max="5642" width="7" style="342" bestFit="1" customWidth="1"/>
    <col min="5643" max="5643" width="5.5546875" style="342" bestFit="1" customWidth="1"/>
    <col min="5644" max="5644" width="4.6640625" style="342" bestFit="1" customWidth="1"/>
    <col min="5645" max="5645" width="5.5546875" style="342" bestFit="1" customWidth="1"/>
    <col min="5646" max="5646" width="7" style="342" bestFit="1" customWidth="1"/>
    <col min="5647" max="5647" width="10" style="342" bestFit="1" customWidth="1"/>
    <col min="5648" max="5648" width="8.5546875" style="342" bestFit="1" customWidth="1"/>
    <col min="5649" max="5649" width="8.88671875" style="342" bestFit="1" customWidth="1"/>
    <col min="5650" max="5651" width="3.33203125" style="342" bestFit="1" customWidth="1"/>
    <col min="5652" max="5652" width="9.109375" style="342"/>
    <col min="5653" max="5653" width="7.33203125" style="342" customWidth="1"/>
    <col min="5654" max="5654" width="9.109375" style="342"/>
    <col min="5655" max="5655" width="6.44140625" style="342" bestFit="1" customWidth="1"/>
    <col min="5656" max="5656" width="3.33203125" style="342" bestFit="1" customWidth="1"/>
    <col min="5657" max="5888" width="9.109375" style="342"/>
    <col min="5889" max="5889" width="3.109375" style="342" bestFit="1" customWidth="1"/>
    <col min="5890" max="5890" width="47.44140625" style="342" customWidth="1"/>
    <col min="5891" max="5891" width="3.44140625" style="342" bestFit="1" customWidth="1"/>
    <col min="5892" max="5892" width="7.109375" style="342" bestFit="1" customWidth="1"/>
    <col min="5893" max="5893" width="5.5546875" style="342" customWidth="1"/>
    <col min="5894" max="5895" width="4.6640625" style="342" bestFit="1" customWidth="1"/>
    <col min="5896" max="5896" width="4.5546875" style="342" bestFit="1" customWidth="1"/>
    <col min="5897" max="5897" width="5.5546875" style="342" bestFit="1" customWidth="1"/>
    <col min="5898" max="5898" width="7" style="342" bestFit="1" customWidth="1"/>
    <col min="5899" max="5899" width="5.5546875" style="342" bestFit="1" customWidth="1"/>
    <col min="5900" max="5900" width="4.6640625" style="342" bestFit="1" customWidth="1"/>
    <col min="5901" max="5901" width="5.5546875" style="342" bestFit="1" customWidth="1"/>
    <col min="5902" max="5902" width="7" style="342" bestFit="1" customWidth="1"/>
    <col min="5903" max="5903" width="10" style="342" bestFit="1" customWidth="1"/>
    <col min="5904" max="5904" width="8.5546875" style="342" bestFit="1" customWidth="1"/>
    <col min="5905" max="5905" width="8.88671875" style="342" bestFit="1" customWidth="1"/>
    <col min="5906" max="5907" width="3.33203125" style="342" bestFit="1" customWidth="1"/>
    <col min="5908" max="5908" width="9.109375" style="342"/>
    <col min="5909" max="5909" width="7.33203125" style="342" customWidth="1"/>
    <col min="5910" max="5910" width="9.109375" style="342"/>
    <col min="5911" max="5911" width="6.44140625" style="342" bestFit="1" customWidth="1"/>
    <col min="5912" max="5912" width="3.33203125" style="342" bestFit="1" customWidth="1"/>
    <col min="5913" max="6144" width="9.109375" style="342"/>
    <col min="6145" max="6145" width="3.109375" style="342" bestFit="1" customWidth="1"/>
    <col min="6146" max="6146" width="47.44140625" style="342" customWidth="1"/>
    <col min="6147" max="6147" width="3.44140625" style="342" bestFit="1" customWidth="1"/>
    <col min="6148" max="6148" width="7.109375" style="342" bestFit="1" customWidth="1"/>
    <col min="6149" max="6149" width="5.5546875" style="342" customWidth="1"/>
    <col min="6150" max="6151" width="4.6640625" style="342" bestFit="1" customWidth="1"/>
    <col min="6152" max="6152" width="4.5546875" style="342" bestFit="1" customWidth="1"/>
    <col min="6153" max="6153" width="5.5546875" style="342" bestFit="1" customWidth="1"/>
    <col min="6154" max="6154" width="7" style="342" bestFit="1" customWidth="1"/>
    <col min="6155" max="6155" width="5.5546875" style="342" bestFit="1" customWidth="1"/>
    <col min="6156" max="6156" width="4.6640625" style="342" bestFit="1" customWidth="1"/>
    <col min="6157" max="6157" width="5.5546875" style="342" bestFit="1" customWidth="1"/>
    <col min="6158" max="6158" width="7" style="342" bestFit="1" customWidth="1"/>
    <col min="6159" max="6159" width="10" style="342" bestFit="1" customWidth="1"/>
    <col min="6160" max="6160" width="8.5546875" style="342" bestFit="1" customWidth="1"/>
    <col min="6161" max="6161" width="8.88671875" style="342" bestFit="1" customWidth="1"/>
    <col min="6162" max="6163" width="3.33203125" style="342" bestFit="1" customWidth="1"/>
    <col min="6164" max="6164" width="9.109375" style="342"/>
    <col min="6165" max="6165" width="7.33203125" style="342" customWidth="1"/>
    <col min="6166" max="6166" width="9.109375" style="342"/>
    <col min="6167" max="6167" width="6.44140625" style="342" bestFit="1" customWidth="1"/>
    <col min="6168" max="6168" width="3.33203125" style="342" bestFit="1" customWidth="1"/>
    <col min="6169" max="6400" width="9.109375" style="342"/>
    <col min="6401" max="6401" width="3.109375" style="342" bestFit="1" customWidth="1"/>
    <col min="6402" max="6402" width="47.44140625" style="342" customWidth="1"/>
    <col min="6403" max="6403" width="3.44140625" style="342" bestFit="1" customWidth="1"/>
    <col min="6404" max="6404" width="7.109375" style="342" bestFit="1" customWidth="1"/>
    <col min="6405" max="6405" width="5.5546875" style="342" customWidth="1"/>
    <col min="6406" max="6407" width="4.6640625" style="342" bestFit="1" customWidth="1"/>
    <col min="6408" max="6408" width="4.5546875" style="342" bestFit="1" customWidth="1"/>
    <col min="6409" max="6409" width="5.5546875" style="342" bestFit="1" customWidth="1"/>
    <col min="6410" max="6410" width="7" style="342" bestFit="1" customWidth="1"/>
    <col min="6411" max="6411" width="5.5546875" style="342" bestFit="1" customWidth="1"/>
    <col min="6412" max="6412" width="4.6640625" style="342" bestFit="1" customWidth="1"/>
    <col min="6413" max="6413" width="5.5546875" style="342" bestFit="1" customWidth="1"/>
    <col min="6414" max="6414" width="7" style="342" bestFit="1" customWidth="1"/>
    <col min="6415" max="6415" width="10" style="342" bestFit="1" customWidth="1"/>
    <col min="6416" max="6416" width="8.5546875" style="342" bestFit="1" customWidth="1"/>
    <col min="6417" max="6417" width="8.88671875" style="342" bestFit="1" customWidth="1"/>
    <col min="6418" max="6419" width="3.33203125" style="342" bestFit="1" customWidth="1"/>
    <col min="6420" max="6420" width="9.109375" style="342"/>
    <col min="6421" max="6421" width="7.33203125" style="342" customWidth="1"/>
    <col min="6422" max="6422" width="9.109375" style="342"/>
    <col min="6423" max="6423" width="6.44140625" style="342" bestFit="1" customWidth="1"/>
    <col min="6424" max="6424" width="3.33203125" style="342" bestFit="1" customWidth="1"/>
    <col min="6425" max="6656" width="9.109375" style="342"/>
    <col min="6657" max="6657" width="3.109375" style="342" bestFit="1" customWidth="1"/>
    <col min="6658" max="6658" width="47.44140625" style="342" customWidth="1"/>
    <col min="6659" max="6659" width="3.44140625" style="342" bestFit="1" customWidth="1"/>
    <col min="6660" max="6660" width="7.109375" style="342" bestFit="1" customWidth="1"/>
    <col min="6661" max="6661" width="5.5546875" style="342" customWidth="1"/>
    <col min="6662" max="6663" width="4.6640625" style="342" bestFit="1" customWidth="1"/>
    <col min="6664" max="6664" width="4.5546875" style="342" bestFit="1" customWidth="1"/>
    <col min="6665" max="6665" width="5.5546875" style="342" bestFit="1" customWidth="1"/>
    <col min="6666" max="6666" width="7" style="342" bestFit="1" customWidth="1"/>
    <col min="6667" max="6667" width="5.5546875" style="342" bestFit="1" customWidth="1"/>
    <col min="6668" max="6668" width="4.6640625" style="342" bestFit="1" customWidth="1"/>
    <col min="6669" max="6669" width="5.5546875" style="342" bestFit="1" customWidth="1"/>
    <col min="6670" max="6670" width="7" style="342" bestFit="1" customWidth="1"/>
    <col min="6671" max="6671" width="10" style="342" bestFit="1" customWidth="1"/>
    <col min="6672" max="6672" width="8.5546875" style="342" bestFit="1" customWidth="1"/>
    <col min="6673" max="6673" width="8.88671875" style="342" bestFit="1" customWidth="1"/>
    <col min="6674" max="6675" width="3.33203125" style="342" bestFit="1" customWidth="1"/>
    <col min="6676" max="6676" width="9.109375" style="342"/>
    <col min="6677" max="6677" width="7.33203125" style="342" customWidth="1"/>
    <col min="6678" max="6678" width="9.109375" style="342"/>
    <col min="6679" max="6679" width="6.44140625" style="342" bestFit="1" customWidth="1"/>
    <col min="6680" max="6680" width="3.33203125" style="342" bestFit="1" customWidth="1"/>
    <col min="6681" max="6912" width="9.109375" style="342"/>
    <col min="6913" max="6913" width="3.109375" style="342" bestFit="1" customWidth="1"/>
    <col min="6914" max="6914" width="47.44140625" style="342" customWidth="1"/>
    <col min="6915" max="6915" width="3.44140625" style="342" bestFit="1" customWidth="1"/>
    <col min="6916" max="6916" width="7.109375" style="342" bestFit="1" customWidth="1"/>
    <col min="6917" max="6917" width="5.5546875" style="342" customWidth="1"/>
    <col min="6918" max="6919" width="4.6640625" style="342" bestFit="1" customWidth="1"/>
    <col min="6920" max="6920" width="4.5546875" style="342" bestFit="1" customWidth="1"/>
    <col min="6921" max="6921" width="5.5546875" style="342" bestFit="1" customWidth="1"/>
    <col min="6922" max="6922" width="7" style="342" bestFit="1" customWidth="1"/>
    <col min="6923" max="6923" width="5.5546875" style="342" bestFit="1" customWidth="1"/>
    <col min="6924" max="6924" width="4.6640625" style="342" bestFit="1" customWidth="1"/>
    <col min="6925" max="6925" width="5.5546875" style="342" bestFit="1" customWidth="1"/>
    <col min="6926" max="6926" width="7" style="342" bestFit="1" customWidth="1"/>
    <col min="6927" max="6927" width="10" style="342" bestFit="1" customWidth="1"/>
    <col min="6928" max="6928" width="8.5546875" style="342" bestFit="1" customWidth="1"/>
    <col min="6929" max="6929" width="8.88671875" style="342" bestFit="1" customWidth="1"/>
    <col min="6930" max="6931" width="3.33203125" style="342" bestFit="1" customWidth="1"/>
    <col min="6932" max="6932" width="9.109375" style="342"/>
    <col min="6933" max="6933" width="7.33203125" style="342" customWidth="1"/>
    <col min="6934" max="6934" width="9.109375" style="342"/>
    <col min="6935" max="6935" width="6.44140625" style="342" bestFit="1" customWidth="1"/>
    <col min="6936" max="6936" width="3.33203125" style="342" bestFit="1" customWidth="1"/>
    <col min="6937" max="7168" width="9.109375" style="342"/>
    <col min="7169" max="7169" width="3.109375" style="342" bestFit="1" customWidth="1"/>
    <col min="7170" max="7170" width="47.44140625" style="342" customWidth="1"/>
    <col min="7171" max="7171" width="3.44140625" style="342" bestFit="1" customWidth="1"/>
    <col min="7172" max="7172" width="7.109375" style="342" bestFit="1" customWidth="1"/>
    <col min="7173" max="7173" width="5.5546875" style="342" customWidth="1"/>
    <col min="7174" max="7175" width="4.6640625" style="342" bestFit="1" customWidth="1"/>
    <col min="7176" max="7176" width="4.5546875" style="342" bestFit="1" customWidth="1"/>
    <col min="7177" max="7177" width="5.5546875" style="342" bestFit="1" customWidth="1"/>
    <col min="7178" max="7178" width="7" style="342" bestFit="1" customWidth="1"/>
    <col min="7179" max="7179" width="5.5546875" style="342" bestFit="1" customWidth="1"/>
    <col min="7180" max="7180" width="4.6640625" style="342" bestFit="1" customWidth="1"/>
    <col min="7181" max="7181" width="5.5546875" style="342" bestFit="1" customWidth="1"/>
    <col min="7182" max="7182" width="7" style="342" bestFit="1" customWidth="1"/>
    <col min="7183" max="7183" width="10" style="342" bestFit="1" customWidth="1"/>
    <col min="7184" max="7184" width="8.5546875" style="342" bestFit="1" customWidth="1"/>
    <col min="7185" max="7185" width="8.88671875" style="342" bestFit="1" customWidth="1"/>
    <col min="7186" max="7187" width="3.33203125" style="342" bestFit="1" customWidth="1"/>
    <col min="7188" max="7188" width="9.109375" style="342"/>
    <col min="7189" max="7189" width="7.33203125" style="342" customWidth="1"/>
    <col min="7190" max="7190" width="9.109375" style="342"/>
    <col min="7191" max="7191" width="6.44140625" style="342" bestFit="1" customWidth="1"/>
    <col min="7192" max="7192" width="3.33203125" style="342" bestFit="1" customWidth="1"/>
    <col min="7193" max="7424" width="9.109375" style="342"/>
    <col min="7425" max="7425" width="3.109375" style="342" bestFit="1" customWidth="1"/>
    <col min="7426" max="7426" width="47.44140625" style="342" customWidth="1"/>
    <col min="7427" max="7427" width="3.44140625" style="342" bestFit="1" customWidth="1"/>
    <col min="7428" max="7428" width="7.109375" style="342" bestFit="1" customWidth="1"/>
    <col min="7429" max="7429" width="5.5546875" style="342" customWidth="1"/>
    <col min="7430" max="7431" width="4.6640625" style="342" bestFit="1" customWidth="1"/>
    <col min="7432" max="7432" width="4.5546875" style="342" bestFit="1" customWidth="1"/>
    <col min="7433" max="7433" width="5.5546875" style="342" bestFit="1" customWidth="1"/>
    <col min="7434" max="7434" width="7" style="342" bestFit="1" customWidth="1"/>
    <col min="7435" max="7435" width="5.5546875" style="342" bestFit="1" customWidth="1"/>
    <col min="7436" max="7436" width="4.6640625" style="342" bestFit="1" customWidth="1"/>
    <col min="7437" max="7437" width="5.5546875" style="342" bestFit="1" customWidth="1"/>
    <col min="7438" max="7438" width="7" style="342" bestFit="1" customWidth="1"/>
    <col min="7439" max="7439" width="10" style="342" bestFit="1" customWidth="1"/>
    <col min="7440" max="7440" width="8.5546875" style="342" bestFit="1" customWidth="1"/>
    <col min="7441" max="7441" width="8.88671875" style="342" bestFit="1" customWidth="1"/>
    <col min="7442" max="7443" width="3.33203125" style="342" bestFit="1" customWidth="1"/>
    <col min="7444" max="7444" width="9.109375" style="342"/>
    <col min="7445" max="7445" width="7.33203125" style="342" customWidth="1"/>
    <col min="7446" max="7446" width="9.109375" style="342"/>
    <col min="7447" max="7447" width="6.44140625" style="342" bestFit="1" customWidth="1"/>
    <col min="7448" max="7448" width="3.33203125" style="342" bestFit="1" customWidth="1"/>
    <col min="7449" max="7680" width="9.109375" style="342"/>
    <col min="7681" max="7681" width="3.109375" style="342" bestFit="1" customWidth="1"/>
    <col min="7682" max="7682" width="47.44140625" style="342" customWidth="1"/>
    <col min="7683" max="7683" width="3.44140625" style="342" bestFit="1" customWidth="1"/>
    <col min="7684" max="7684" width="7.109375" style="342" bestFit="1" customWidth="1"/>
    <col min="7685" max="7685" width="5.5546875" style="342" customWidth="1"/>
    <col min="7686" max="7687" width="4.6640625" style="342" bestFit="1" customWidth="1"/>
    <col min="7688" max="7688" width="4.5546875" style="342" bestFit="1" customWidth="1"/>
    <col min="7689" max="7689" width="5.5546875" style="342" bestFit="1" customWidth="1"/>
    <col min="7690" max="7690" width="7" style="342" bestFit="1" customWidth="1"/>
    <col min="7691" max="7691" width="5.5546875" style="342" bestFit="1" customWidth="1"/>
    <col min="7692" max="7692" width="4.6640625" style="342" bestFit="1" customWidth="1"/>
    <col min="7693" max="7693" width="5.5546875" style="342" bestFit="1" customWidth="1"/>
    <col min="7694" max="7694" width="7" style="342" bestFit="1" customWidth="1"/>
    <col min="7695" max="7695" width="10" style="342" bestFit="1" customWidth="1"/>
    <col min="7696" max="7696" width="8.5546875" style="342" bestFit="1" customWidth="1"/>
    <col min="7697" max="7697" width="8.88671875" style="342" bestFit="1" customWidth="1"/>
    <col min="7698" max="7699" width="3.33203125" style="342" bestFit="1" customWidth="1"/>
    <col min="7700" max="7700" width="9.109375" style="342"/>
    <col min="7701" max="7701" width="7.33203125" style="342" customWidth="1"/>
    <col min="7702" max="7702" width="9.109375" style="342"/>
    <col min="7703" max="7703" width="6.44140625" style="342" bestFit="1" customWidth="1"/>
    <col min="7704" max="7704" width="3.33203125" style="342" bestFit="1" customWidth="1"/>
    <col min="7705" max="7936" width="9.109375" style="342"/>
    <col min="7937" max="7937" width="3.109375" style="342" bestFit="1" customWidth="1"/>
    <col min="7938" max="7938" width="47.44140625" style="342" customWidth="1"/>
    <col min="7939" max="7939" width="3.44140625" style="342" bestFit="1" customWidth="1"/>
    <col min="7940" max="7940" width="7.109375" style="342" bestFit="1" customWidth="1"/>
    <col min="7941" max="7941" width="5.5546875" style="342" customWidth="1"/>
    <col min="7942" max="7943" width="4.6640625" style="342" bestFit="1" customWidth="1"/>
    <col min="7944" max="7944" width="4.5546875" style="342" bestFit="1" customWidth="1"/>
    <col min="7945" max="7945" width="5.5546875" style="342" bestFit="1" customWidth="1"/>
    <col min="7946" max="7946" width="7" style="342" bestFit="1" customWidth="1"/>
    <col min="7947" max="7947" width="5.5546875" style="342" bestFit="1" customWidth="1"/>
    <col min="7948" max="7948" width="4.6640625" style="342" bestFit="1" customWidth="1"/>
    <col min="7949" max="7949" width="5.5546875" style="342" bestFit="1" customWidth="1"/>
    <col min="7950" max="7950" width="7" style="342" bestFit="1" customWidth="1"/>
    <col min="7951" max="7951" width="10" style="342" bestFit="1" customWidth="1"/>
    <col min="7952" max="7952" width="8.5546875" style="342" bestFit="1" customWidth="1"/>
    <col min="7953" max="7953" width="8.88671875" style="342" bestFit="1" customWidth="1"/>
    <col min="7954" max="7955" width="3.33203125" style="342" bestFit="1" customWidth="1"/>
    <col min="7956" max="7956" width="9.109375" style="342"/>
    <col min="7957" max="7957" width="7.33203125" style="342" customWidth="1"/>
    <col min="7958" max="7958" width="9.109375" style="342"/>
    <col min="7959" max="7959" width="6.44140625" style="342" bestFit="1" customWidth="1"/>
    <col min="7960" max="7960" width="3.33203125" style="342" bestFit="1" customWidth="1"/>
    <col min="7961" max="8192" width="9.109375" style="342"/>
    <col min="8193" max="8193" width="3.109375" style="342" bestFit="1" customWidth="1"/>
    <col min="8194" max="8194" width="47.44140625" style="342" customWidth="1"/>
    <col min="8195" max="8195" width="3.44140625" style="342" bestFit="1" customWidth="1"/>
    <col min="8196" max="8196" width="7.109375" style="342" bestFit="1" customWidth="1"/>
    <col min="8197" max="8197" width="5.5546875" style="342" customWidth="1"/>
    <col min="8198" max="8199" width="4.6640625" style="342" bestFit="1" customWidth="1"/>
    <col min="8200" max="8200" width="4.5546875" style="342" bestFit="1" customWidth="1"/>
    <col min="8201" max="8201" width="5.5546875" style="342" bestFit="1" customWidth="1"/>
    <col min="8202" max="8202" width="7" style="342" bestFit="1" customWidth="1"/>
    <col min="8203" max="8203" width="5.5546875" style="342" bestFit="1" customWidth="1"/>
    <col min="8204" max="8204" width="4.6640625" style="342" bestFit="1" customWidth="1"/>
    <col min="8205" max="8205" width="5.5546875" style="342" bestFit="1" customWidth="1"/>
    <col min="8206" max="8206" width="7" style="342" bestFit="1" customWidth="1"/>
    <col min="8207" max="8207" width="10" style="342" bestFit="1" customWidth="1"/>
    <col min="8208" max="8208" width="8.5546875" style="342" bestFit="1" customWidth="1"/>
    <col min="8209" max="8209" width="8.88671875" style="342" bestFit="1" customWidth="1"/>
    <col min="8210" max="8211" width="3.33203125" style="342" bestFit="1" customWidth="1"/>
    <col min="8212" max="8212" width="9.109375" style="342"/>
    <col min="8213" max="8213" width="7.33203125" style="342" customWidth="1"/>
    <col min="8214" max="8214" width="9.109375" style="342"/>
    <col min="8215" max="8215" width="6.44140625" style="342" bestFit="1" customWidth="1"/>
    <col min="8216" max="8216" width="3.33203125" style="342" bestFit="1" customWidth="1"/>
    <col min="8217" max="8448" width="9.109375" style="342"/>
    <col min="8449" max="8449" width="3.109375" style="342" bestFit="1" customWidth="1"/>
    <col min="8450" max="8450" width="47.44140625" style="342" customWidth="1"/>
    <col min="8451" max="8451" width="3.44140625" style="342" bestFit="1" customWidth="1"/>
    <col min="8452" max="8452" width="7.109375" style="342" bestFit="1" customWidth="1"/>
    <col min="8453" max="8453" width="5.5546875" style="342" customWidth="1"/>
    <col min="8454" max="8455" width="4.6640625" style="342" bestFit="1" customWidth="1"/>
    <col min="8456" max="8456" width="4.5546875" style="342" bestFit="1" customWidth="1"/>
    <col min="8457" max="8457" width="5.5546875" style="342" bestFit="1" customWidth="1"/>
    <col min="8458" max="8458" width="7" style="342" bestFit="1" customWidth="1"/>
    <col min="8459" max="8459" width="5.5546875" style="342" bestFit="1" customWidth="1"/>
    <col min="8460" max="8460" width="4.6640625" style="342" bestFit="1" customWidth="1"/>
    <col min="8461" max="8461" width="5.5546875" style="342" bestFit="1" customWidth="1"/>
    <col min="8462" max="8462" width="7" style="342" bestFit="1" customWidth="1"/>
    <col min="8463" max="8463" width="10" style="342" bestFit="1" customWidth="1"/>
    <col min="8464" max="8464" width="8.5546875" style="342" bestFit="1" customWidth="1"/>
    <col min="8465" max="8465" width="8.88671875" style="342" bestFit="1" customWidth="1"/>
    <col min="8466" max="8467" width="3.33203125" style="342" bestFit="1" customWidth="1"/>
    <col min="8468" max="8468" width="9.109375" style="342"/>
    <col min="8469" max="8469" width="7.33203125" style="342" customWidth="1"/>
    <col min="8470" max="8470" width="9.109375" style="342"/>
    <col min="8471" max="8471" width="6.44140625" style="342" bestFit="1" customWidth="1"/>
    <col min="8472" max="8472" width="3.33203125" style="342" bestFit="1" customWidth="1"/>
    <col min="8473" max="8704" width="9.109375" style="342"/>
    <col min="8705" max="8705" width="3.109375" style="342" bestFit="1" customWidth="1"/>
    <col min="8706" max="8706" width="47.44140625" style="342" customWidth="1"/>
    <col min="8707" max="8707" width="3.44140625" style="342" bestFit="1" customWidth="1"/>
    <col min="8708" max="8708" width="7.109375" style="342" bestFit="1" customWidth="1"/>
    <col min="8709" max="8709" width="5.5546875" style="342" customWidth="1"/>
    <col min="8710" max="8711" width="4.6640625" style="342" bestFit="1" customWidth="1"/>
    <col min="8712" max="8712" width="4.5546875" style="342" bestFit="1" customWidth="1"/>
    <col min="8713" max="8713" width="5.5546875" style="342" bestFit="1" customWidth="1"/>
    <col min="8714" max="8714" width="7" style="342" bestFit="1" customWidth="1"/>
    <col min="8715" max="8715" width="5.5546875" style="342" bestFit="1" customWidth="1"/>
    <col min="8716" max="8716" width="4.6640625" style="342" bestFit="1" customWidth="1"/>
    <col min="8717" max="8717" width="5.5546875" style="342" bestFit="1" customWidth="1"/>
    <col min="8718" max="8718" width="7" style="342" bestFit="1" customWidth="1"/>
    <col min="8719" max="8719" width="10" style="342" bestFit="1" customWidth="1"/>
    <col min="8720" max="8720" width="8.5546875" style="342" bestFit="1" customWidth="1"/>
    <col min="8721" max="8721" width="8.88671875" style="342" bestFit="1" customWidth="1"/>
    <col min="8722" max="8723" width="3.33203125" style="342" bestFit="1" customWidth="1"/>
    <col min="8724" max="8724" width="9.109375" style="342"/>
    <col min="8725" max="8725" width="7.33203125" style="342" customWidth="1"/>
    <col min="8726" max="8726" width="9.109375" style="342"/>
    <col min="8727" max="8727" width="6.44140625" style="342" bestFit="1" customWidth="1"/>
    <col min="8728" max="8728" width="3.33203125" style="342" bestFit="1" customWidth="1"/>
    <col min="8729" max="8960" width="9.109375" style="342"/>
    <col min="8961" max="8961" width="3.109375" style="342" bestFit="1" customWidth="1"/>
    <col min="8962" max="8962" width="47.44140625" style="342" customWidth="1"/>
    <col min="8963" max="8963" width="3.44140625" style="342" bestFit="1" customWidth="1"/>
    <col min="8964" max="8964" width="7.109375" style="342" bestFit="1" customWidth="1"/>
    <col min="8965" max="8965" width="5.5546875" style="342" customWidth="1"/>
    <col min="8966" max="8967" width="4.6640625" style="342" bestFit="1" customWidth="1"/>
    <col min="8968" max="8968" width="4.5546875" style="342" bestFit="1" customWidth="1"/>
    <col min="8969" max="8969" width="5.5546875" style="342" bestFit="1" customWidth="1"/>
    <col min="8970" max="8970" width="7" style="342" bestFit="1" customWidth="1"/>
    <col min="8971" max="8971" width="5.5546875" style="342" bestFit="1" customWidth="1"/>
    <col min="8972" max="8972" width="4.6640625" style="342" bestFit="1" customWidth="1"/>
    <col min="8973" max="8973" width="5.5546875" style="342" bestFit="1" customWidth="1"/>
    <col min="8974" max="8974" width="7" style="342" bestFit="1" customWidth="1"/>
    <col min="8975" max="8975" width="10" style="342" bestFit="1" customWidth="1"/>
    <col min="8976" max="8976" width="8.5546875" style="342" bestFit="1" customWidth="1"/>
    <col min="8977" max="8977" width="8.88671875" style="342" bestFit="1" customWidth="1"/>
    <col min="8978" max="8979" width="3.33203125" style="342" bestFit="1" customWidth="1"/>
    <col min="8980" max="8980" width="9.109375" style="342"/>
    <col min="8981" max="8981" width="7.33203125" style="342" customWidth="1"/>
    <col min="8982" max="8982" width="9.109375" style="342"/>
    <col min="8983" max="8983" width="6.44140625" style="342" bestFit="1" customWidth="1"/>
    <col min="8984" max="8984" width="3.33203125" style="342" bestFit="1" customWidth="1"/>
    <col min="8985" max="9216" width="9.109375" style="342"/>
    <col min="9217" max="9217" width="3.109375" style="342" bestFit="1" customWidth="1"/>
    <col min="9218" max="9218" width="47.44140625" style="342" customWidth="1"/>
    <col min="9219" max="9219" width="3.44140625" style="342" bestFit="1" customWidth="1"/>
    <col min="9220" max="9220" width="7.109375" style="342" bestFit="1" customWidth="1"/>
    <col min="9221" max="9221" width="5.5546875" style="342" customWidth="1"/>
    <col min="9222" max="9223" width="4.6640625" style="342" bestFit="1" customWidth="1"/>
    <col min="9224" max="9224" width="4.5546875" style="342" bestFit="1" customWidth="1"/>
    <col min="9225" max="9225" width="5.5546875" style="342" bestFit="1" customWidth="1"/>
    <col min="9226" max="9226" width="7" style="342" bestFit="1" customWidth="1"/>
    <col min="9227" max="9227" width="5.5546875" style="342" bestFit="1" customWidth="1"/>
    <col min="9228" max="9228" width="4.6640625" style="342" bestFit="1" customWidth="1"/>
    <col min="9229" max="9229" width="5.5546875" style="342" bestFit="1" customWidth="1"/>
    <col min="9230" max="9230" width="7" style="342" bestFit="1" customWidth="1"/>
    <col min="9231" max="9231" width="10" style="342" bestFit="1" customWidth="1"/>
    <col min="9232" max="9232" width="8.5546875" style="342" bestFit="1" customWidth="1"/>
    <col min="9233" max="9233" width="8.88671875" style="342" bestFit="1" customWidth="1"/>
    <col min="9234" max="9235" width="3.33203125" style="342" bestFit="1" customWidth="1"/>
    <col min="9236" max="9236" width="9.109375" style="342"/>
    <col min="9237" max="9237" width="7.33203125" style="342" customWidth="1"/>
    <col min="9238" max="9238" width="9.109375" style="342"/>
    <col min="9239" max="9239" width="6.44140625" style="342" bestFit="1" customWidth="1"/>
    <col min="9240" max="9240" width="3.33203125" style="342" bestFit="1" customWidth="1"/>
    <col min="9241" max="9472" width="9.109375" style="342"/>
    <col min="9473" max="9473" width="3.109375" style="342" bestFit="1" customWidth="1"/>
    <col min="9474" max="9474" width="47.44140625" style="342" customWidth="1"/>
    <col min="9475" max="9475" width="3.44140625" style="342" bestFit="1" customWidth="1"/>
    <col min="9476" max="9476" width="7.109375" style="342" bestFit="1" customWidth="1"/>
    <col min="9477" max="9477" width="5.5546875" style="342" customWidth="1"/>
    <col min="9478" max="9479" width="4.6640625" style="342" bestFit="1" customWidth="1"/>
    <col min="9480" max="9480" width="4.5546875" style="342" bestFit="1" customWidth="1"/>
    <col min="9481" max="9481" width="5.5546875" style="342" bestFit="1" customWidth="1"/>
    <col min="9482" max="9482" width="7" style="342" bestFit="1" customWidth="1"/>
    <col min="9483" max="9483" width="5.5546875" style="342" bestFit="1" customWidth="1"/>
    <col min="9484" max="9484" width="4.6640625" style="342" bestFit="1" customWidth="1"/>
    <col min="9485" max="9485" width="5.5546875" style="342" bestFit="1" customWidth="1"/>
    <col min="9486" max="9486" width="7" style="342" bestFit="1" customWidth="1"/>
    <col min="9487" max="9487" width="10" style="342" bestFit="1" customWidth="1"/>
    <col min="9488" max="9488" width="8.5546875" style="342" bestFit="1" customWidth="1"/>
    <col min="9489" max="9489" width="8.88671875" style="342" bestFit="1" customWidth="1"/>
    <col min="9490" max="9491" width="3.33203125" style="342" bestFit="1" customWidth="1"/>
    <col min="9492" max="9492" width="9.109375" style="342"/>
    <col min="9493" max="9493" width="7.33203125" style="342" customWidth="1"/>
    <col min="9494" max="9494" width="9.109375" style="342"/>
    <col min="9495" max="9495" width="6.44140625" style="342" bestFit="1" customWidth="1"/>
    <col min="9496" max="9496" width="3.33203125" style="342" bestFit="1" customWidth="1"/>
    <col min="9497" max="9728" width="9.109375" style="342"/>
    <col min="9729" max="9729" width="3.109375" style="342" bestFit="1" customWidth="1"/>
    <col min="9730" max="9730" width="47.44140625" style="342" customWidth="1"/>
    <col min="9731" max="9731" width="3.44140625" style="342" bestFit="1" customWidth="1"/>
    <col min="9732" max="9732" width="7.109375" style="342" bestFit="1" customWidth="1"/>
    <col min="9733" max="9733" width="5.5546875" style="342" customWidth="1"/>
    <col min="9734" max="9735" width="4.6640625" style="342" bestFit="1" customWidth="1"/>
    <col min="9736" max="9736" width="4.5546875" style="342" bestFit="1" customWidth="1"/>
    <col min="9737" max="9737" width="5.5546875" style="342" bestFit="1" customWidth="1"/>
    <col min="9738" max="9738" width="7" style="342" bestFit="1" customWidth="1"/>
    <col min="9739" max="9739" width="5.5546875" style="342" bestFit="1" customWidth="1"/>
    <col min="9740" max="9740" width="4.6640625" style="342" bestFit="1" customWidth="1"/>
    <col min="9741" max="9741" width="5.5546875" style="342" bestFit="1" customWidth="1"/>
    <col min="9742" max="9742" width="7" style="342" bestFit="1" customWidth="1"/>
    <col min="9743" max="9743" width="10" style="342" bestFit="1" customWidth="1"/>
    <col min="9744" max="9744" width="8.5546875" style="342" bestFit="1" customWidth="1"/>
    <col min="9745" max="9745" width="8.88671875" style="342" bestFit="1" customWidth="1"/>
    <col min="9746" max="9747" width="3.33203125" style="342" bestFit="1" customWidth="1"/>
    <col min="9748" max="9748" width="9.109375" style="342"/>
    <col min="9749" max="9749" width="7.33203125" style="342" customWidth="1"/>
    <col min="9750" max="9750" width="9.109375" style="342"/>
    <col min="9751" max="9751" width="6.44140625" style="342" bestFit="1" customWidth="1"/>
    <col min="9752" max="9752" width="3.33203125" style="342" bestFit="1" customWidth="1"/>
    <col min="9753" max="9984" width="9.109375" style="342"/>
    <col min="9985" max="9985" width="3.109375" style="342" bestFit="1" customWidth="1"/>
    <col min="9986" max="9986" width="47.44140625" style="342" customWidth="1"/>
    <col min="9987" max="9987" width="3.44140625" style="342" bestFit="1" customWidth="1"/>
    <col min="9988" max="9988" width="7.109375" style="342" bestFit="1" customWidth="1"/>
    <col min="9989" max="9989" width="5.5546875" style="342" customWidth="1"/>
    <col min="9990" max="9991" width="4.6640625" style="342" bestFit="1" customWidth="1"/>
    <col min="9992" max="9992" width="4.5546875" style="342" bestFit="1" customWidth="1"/>
    <col min="9993" max="9993" width="5.5546875" style="342" bestFit="1" customWidth="1"/>
    <col min="9994" max="9994" width="7" style="342" bestFit="1" customWidth="1"/>
    <col min="9995" max="9995" width="5.5546875" style="342" bestFit="1" customWidth="1"/>
    <col min="9996" max="9996" width="4.6640625" style="342" bestFit="1" customWidth="1"/>
    <col min="9997" max="9997" width="5.5546875" style="342" bestFit="1" customWidth="1"/>
    <col min="9998" max="9998" width="7" style="342" bestFit="1" customWidth="1"/>
    <col min="9999" max="9999" width="10" style="342" bestFit="1" customWidth="1"/>
    <col min="10000" max="10000" width="8.5546875" style="342" bestFit="1" customWidth="1"/>
    <col min="10001" max="10001" width="8.88671875" style="342" bestFit="1" customWidth="1"/>
    <col min="10002" max="10003" width="3.33203125" style="342" bestFit="1" customWidth="1"/>
    <col min="10004" max="10004" width="9.109375" style="342"/>
    <col min="10005" max="10005" width="7.33203125" style="342" customWidth="1"/>
    <col min="10006" max="10006" width="9.109375" style="342"/>
    <col min="10007" max="10007" width="6.44140625" style="342" bestFit="1" customWidth="1"/>
    <col min="10008" max="10008" width="3.33203125" style="342" bestFit="1" customWidth="1"/>
    <col min="10009" max="10240" width="9.109375" style="342"/>
    <col min="10241" max="10241" width="3.109375" style="342" bestFit="1" customWidth="1"/>
    <col min="10242" max="10242" width="47.44140625" style="342" customWidth="1"/>
    <col min="10243" max="10243" width="3.44140625" style="342" bestFit="1" customWidth="1"/>
    <col min="10244" max="10244" width="7.109375" style="342" bestFit="1" customWidth="1"/>
    <col min="10245" max="10245" width="5.5546875" style="342" customWidth="1"/>
    <col min="10246" max="10247" width="4.6640625" style="342" bestFit="1" customWidth="1"/>
    <col min="10248" max="10248" width="4.5546875" style="342" bestFit="1" customWidth="1"/>
    <col min="10249" max="10249" width="5.5546875" style="342" bestFit="1" customWidth="1"/>
    <col min="10250" max="10250" width="7" style="342" bestFit="1" customWidth="1"/>
    <col min="10251" max="10251" width="5.5546875" style="342" bestFit="1" customWidth="1"/>
    <col min="10252" max="10252" width="4.6640625" style="342" bestFit="1" customWidth="1"/>
    <col min="10253" max="10253" width="5.5546875" style="342" bestFit="1" customWidth="1"/>
    <col min="10254" max="10254" width="7" style="342" bestFit="1" customWidth="1"/>
    <col min="10255" max="10255" width="10" style="342" bestFit="1" customWidth="1"/>
    <col min="10256" max="10256" width="8.5546875" style="342" bestFit="1" customWidth="1"/>
    <col min="10257" max="10257" width="8.88671875" style="342" bestFit="1" customWidth="1"/>
    <col min="10258" max="10259" width="3.33203125" style="342" bestFit="1" customWidth="1"/>
    <col min="10260" max="10260" width="9.109375" style="342"/>
    <col min="10261" max="10261" width="7.33203125" style="342" customWidth="1"/>
    <col min="10262" max="10262" width="9.109375" style="342"/>
    <col min="10263" max="10263" width="6.44140625" style="342" bestFit="1" customWidth="1"/>
    <col min="10264" max="10264" width="3.33203125" style="342" bestFit="1" customWidth="1"/>
    <col min="10265" max="10496" width="9.109375" style="342"/>
    <col min="10497" max="10497" width="3.109375" style="342" bestFit="1" customWidth="1"/>
    <col min="10498" max="10498" width="47.44140625" style="342" customWidth="1"/>
    <col min="10499" max="10499" width="3.44140625" style="342" bestFit="1" customWidth="1"/>
    <col min="10500" max="10500" width="7.109375" style="342" bestFit="1" customWidth="1"/>
    <col min="10501" max="10501" width="5.5546875" style="342" customWidth="1"/>
    <col min="10502" max="10503" width="4.6640625" style="342" bestFit="1" customWidth="1"/>
    <col min="10504" max="10504" width="4.5546875" style="342" bestFit="1" customWidth="1"/>
    <col min="10505" max="10505" width="5.5546875" style="342" bestFit="1" customWidth="1"/>
    <col min="10506" max="10506" width="7" style="342" bestFit="1" customWidth="1"/>
    <col min="10507" max="10507" width="5.5546875" style="342" bestFit="1" customWidth="1"/>
    <col min="10508" max="10508" width="4.6640625" style="342" bestFit="1" customWidth="1"/>
    <col min="10509" max="10509" width="5.5546875" style="342" bestFit="1" customWidth="1"/>
    <col min="10510" max="10510" width="7" style="342" bestFit="1" customWidth="1"/>
    <col min="10511" max="10511" width="10" style="342" bestFit="1" customWidth="1"/>
    <col min="10512" max="10512" width="8.5546875" style="342" bestFit="1" customWidth="1"/>
    <col min="10513" max="10513" width="8.88671875" style="342" bestFit="1" customWidth="1"/>
    <col min="10514" max="10515" width="3.33203125" style="342" bestFit="1" customWidth="1"/>
    <col min="10516" max="10516" width="9.109375" style="342"/>
    <col min="10517" max="10517" width="7.33203125" style="342" customWidth="1"/>
    <col min="10518" max="10518" width="9.109375" style="342"/>
    <col min="10519" max="10519" width="6.44140625" style="342" bestFit="1" customWidth="1"/>
    <col min="10520" max="10520" width="3.33203125" style="342" bestFit="1" customWidth="1"/>
    <col min="10521" max="10752" width="9.109375" style="342"/>
    <col min="10753" max="10753" width="3.109375" style="342" bestFit="1" customWidth="1"/>
    <col min="10754" max="10754" width="47.44140625" style="342" customWidth="1"/>
    <col min="10755" max="10755" width="3.44140625" style="342" bestFit="1" customWidth="1"/>
    <col min="10756" max="10756" width="7.109375" style="342" bestFit="1" customWidth="1"/>
    <col min="10757" max="10757" width="5.5546875" style="342" customWidth="1"/>
    <col min="10758" max="10759" width="4.6640625" style="342" bestFit="1" customWidth="1"/>
    <col min="10760" max="10760" width="4.5546875" style="342" bestFit="1" customWidth="1"/>
    <col min="10761" max="10761" width="5.5546875" style="342" bestFit="1" customWidth="1"/>
    <col min="10762" max="10762" width="7" style="342" bestFit="1" customWidth="1"/>
    <col min="10763" max="10763" width="5.5546875" style="342" bestFit="1" customWidth="1"/>
    <col min="10764" max="10764" width="4.6640625" style="342" bestFit="1" customWidth="1"/>
    <col min="10765" max="10765" width="5.5546875" style="342" bestFit="1" customWidth="1"/>
    <col min="10766" max="10766" width="7" style="342" bestFit="1" customWidth="1"/>
    <col min="10767" max="10767" width="10" style="342" bestFit="1" customWidth="1"/>
    <col min="10768" max="10768" width="8.5546875" style="342" bestFit="1" customWidth="1"/>
    <col min="10769" max="10769" width="8.88671875" style="342" bestFit="1" customWidth="1"/>
    <col min="10770" max="10771" width="3.33203125" style="342" bestFit="1" customWidth="1"/>
    <col min="10772" max="10772" width="9.109375" style="342"/>
    <col min="10773" max="10773" width="7.33203125" style="342" customWidth="1"/>
    <col min="10774" max="10774" width="9.109375" style="342"/>
    <col min="10775" max="10775" width="6.44140625" style="342" bestFit="1" customWidth="1"/>
    <col min="10776" max="10776" width="3.33203125" style="342" bestFit="1" customWidth="1"/>
    <col min="10777" max="11008" width="9.109375" style="342"/>
    <col min="11009" max="11009" width="3.109375" style="342" bestFit="1" customWidth="1"/>
    <col min="11010" max="11010" width="47.44140625" style="342" customWidth="1"/>
    <col min="11011" max="11011" width="3.44140625" style="342" bestFit="1" customWidth="1"/>
    <col min="11012" max="11012" width="7.109375" style="342" bestFit="1" customWidth="1"/>
    <col min="11013" max="11013" width="5.5546875" style="342" customWidth="1"/>
    <col min="11014" max="11015" width="4.6640625" style="342" bestFit="1" customWidth="1"/>
    <col min="11016" max="11016" width="4.5546875" style="342" bestFit="1" customWidth="1"/>
    <col min="11017" max="11017" width="5.5546875" style="342" bestFit="1" customWidth="1"/>
    <col min="11018" max="11018" width="7" style="342" bestFit="1" customWidth="1"/>
    <col min="11019" max="11019" width="5.5546875" style="342" bestFit="1" customWidth="1"/>
    <col min="11020" max="11020" width="4.6640625" style="342" bestFit="1" customWidth="1"/>
    <col min="11021" max="11021" width="5.5546875" style="342" bestFit="1" customWidth="1"/>
    <col min="11022" max="11022" width="7" style="342" bestFit="1" customWidth="1"/>
    <col min="11023" max="11023" width="10" style="342" bestFit="1" customWidth="1"/>
    <col min="11024" max="11024" width="8.5546875" style="342" bestFit="1" customWidth="1"/>
    <col min="11025" max="11025" width="8.88671875" style="342" bestFit="1" customWidth="1"/>
    <col min="11026" max="11027" width="3.33203125" style="342" bestFit="1" customWidth="1"/>
    <col min="11028" max="11028" width="9.109375" style="342"/>
    <col min="11029" max="11029" width="7.33203125" style="342" customWidth="1"/>
    <col min="11030" max="11030" width="9.109375" style="342"/>
    <col min="11031" max="11031" width="6.44140625" style="342" bestFit="1" customWidth="1"/>
    <col min="11032" max="11032" width="3.33203125" style="342" bestFit="1" customWidth="1"/>
    <col min="11033" max="11264" width="9.109375" style="342"/>
    <col min="11265" max="11265" width="3.109375" style="342" bestFit="1" customWidth="1"/>
    <col min="11266" max="11266" width="47.44140625" style="342" customWidth="1"/>
    <col min="11267" max="11267" width="3.44140625" style="342" bestFit="1" customWidth="1"/>
    <col min="11268" max="11268" width="7.109375" style="342" bestFit="1" customWidth="1"/>
    <col min="11269" max="11269" width="5.5546875" style="342" customWidth="1"/>
    <col min="11270" max="11271" width="4.6640625" style="342" bestFit="1" customWidth="1"/>
    <col min="11272" max="11272" width="4.5546875" style="342" bestFit="1" customWidth="1"/>
    <col min="11273" max="11273" width="5.5546875" style="342" bestFit="1" customWidth="1"/>
    <col min="11274" max="11274" width="7" style="342" bestFit="1" customWidth="1"/>
    <col min="11275" max="11275" width="5.5546875" style="342" bestFit="1" customWidth="1"/>
    <col min="11276" max="11276" width="4.6640625" style="342" bestFit="1" customWidth="1"/>
    <col min="11277" max="11277" width="5.5546875" style="342" bestFit="1" customWidth="1"/>
    <col min="11278" max="11278" width="7" style="342" bestFit="1" customWidth="1"/>
    <col min="11279" max="11279" width="10" style="342" bestFit="1" customWidth="1"/>
    <col min="11280" max="11280" width="8.5546875" style="342" bestFit="1" customWidth="1"/>
    <col min="11281" max="11281" width="8.88671875" style="342" bestFit="1" customWidth="1"/>
    <col min="11282" max="11283" width="3.33203125" style="342" bestFit="1" customWidth="1"/>
    <col min="11284" max="11284" width="9.109375" style="342"/>
    <col min="11285" max="11285" width="7.33203125" style="342" customWidth="1"/>
    <col min="11286" max="11286" width="9.109375" style="342"/>
    <col min="11287" max="11287" width="6.44140625" style="342" bestFit="1" customWidth="1"/>
    <col min="11288" max="11288" width="3.33203125" style="342" bestFit="1" customWidth="1"/>
    <col min="11289" max="11520" width="9.109375" style="342"/>
    <col min="11521" max="11521" width="3.109375" style="342" bestFit="1" customWidth="1"/>
    <col min="11522" max="11522" width="47.44140625" style="342" customWidth="1"/>
    <col min="11523" max="11523" width="3.44140625" style="342" bestFit="1" customWidth="1"/>
    <col min="11524" max="11524" width="7.109375" style="342" bestFit="1" customWidth="1"/>
    <col min="11525" max="11525" width="5.5546875" style="342" customWidth="1"/>
    <col min="11526" max="11527" width="4.6640625" style="342" bestFit="1" customWidth="1"/>
    <col min="11528" max="11528" width="4.5546875" style="342" bestFit="1" customWidth="1"/>
    <col min="11529" max="11529" width="5.5546875" style="342" bestFit="1" customWidth="1"/>
    <col min="11530" max="11530" width="7" style="342" bestFit="1" customWidth="1"/>
    <col min="11531" max="11531" width="5.5546875" style="342" bestFit="1" customWidth="1"/>
    <col min="11532" max="11532" width="4.6640625" style="342" bestFit="1" customWidth="1"/>
    <col min="11533" max="11533" width="5.5546875" style="342" bestFit="1" customWidth="1"/>
    <col min="11534" max="11534" width="7" style="342" bestFit="1" customWidth="1"/>
    <col min="11535" max="11535" width="10" style="342" bestFit="1" customWidth="1"/>
    <col min="11536" max="11536" width="8.5546875" style="342" bestFit="1" customWidth="1"/>
    <col min="11537" max="11537" width="8.88671875" style="342" bestFit="1" customWidth="1"/>
    <col min="11538" max="11539" width="3.33203125" style="342" bestFit="1" customWidth="1"/>
    <col min="11540" max="11540" width="9.109375" style="342"/>
    <col min="11541" max="11541" width="7.33203125" style="342" customWidth="1"/>
    <col min="11542" max="11542" width="9.109375" style="342"/>
    <col min="11543" max="11543" width="6.44140625" style="342" bestFit="1" customWidth="1"/>
    <col min="11544" max="11544" width="3.33203125" style="342" bestFit="1" customWidth="1"/>
    <col min="11545" max="11776" width="9.109375" style="342"/>
    <col min="11777" max="11777" width="3.109375" style="342" bestFit="1" customWidth="1"/>
    <col min="11778" max="11778" width="47.44140625" style="342" customWidth="1"/>
    <col min="11779" max="11779" width="3.44140625" style="342" bestFit="1" customWidth="1"/>
    <col min="11780" max="11780" width="7.109375" style="342" bestFit="1" customWidth="1"/>
    <col min="11781" max="11781" width="5.5546875" style="342" customWidth="1"/>
    <col min="11782" max="11783" width="4.6640625" style="342" bestFit="1" customWidth="1"/>
    <col min="11784" max="11784" width="4.5546875" style="342" bestFit="1" customWidth="1"/>
    <col min="11785" max="11785" width="5.5546875" style="342" bestFit="1" customWidth="1"/>
    <col min="11786" max="11786" width="7" style="342" bestFit="1" customWidth="1"/>
    <col min="11787" max="11787" width="5.5546875" style="342" bestFit="1" customWidth="1"/>
    <col min="11788" max="11788" width="4.6640625" style="342" bestFit="1" customWidth="1"/>
    <col min="11789" max="11789" width="5.5546875" style="342" bestFit="1" customWidth="1"/>
    <col min="11790" max="11790" width="7" style="342" bestFit="1" customWidth="1"/>
    <col min="11791" max="11791" width="10" style="342" bestFit="1" customWidth="1"/>
    <col min="11792" max="11792" width="8.5546875" style="342" bestFit="1" customWidth="1"/>
    <col min="11793" max="11793" width="8.88671875" style="342" bestFit="1" customWidth="1"/>
    <col min="11794" max="11795" width="3.33203125" style="342" bestFit="1" customWidth="1"/>
    <col min="11796" max="11796" width="9.109375" style="342"/>
    <col min="11797" max="11797" width="7.33203125" style="342" customWidth="1"/>
    <col min="11798" max="11798" width="9.109375" style="342"/>
    <col min="11799" max="11799" width="6.44140625" style="342" bestFit="1" customWidth="1"/>
    <col min="11800" max="11800" width="3.33203125" style="342" bestFit="1" customWidth="1"/>
    <col min="11801" max="12032" width="9.109375" style="342"/>
    <col min="12033" max="12033" width="3.109375" style="342" bestFit="1" customWidth="1"/>
    <col min="12034" max="12034" width="47.44140625" style="342" customWidth="1"/>
    <col min="12035" max="12035" width="3.44140625" style="342" bestFit="1" customWidth="1"/>
    <col min="12036" max="12036" width="7.109375" style="342" bestFit="1" customWidth="1"/>
    <col min="12037" max="12037" width="5.5546875" style="342" customWidth="1"/>
    <col min="12038" max="12039" width="4.6640625" style="342" bestFit="1" customWidth="1"/>
    <col min="12040" max="12040" width="4.5546875" style="342" bestFit="1" customWidth="1"/>
    <col min="12041" max="12041" width="5.5546875" style="342" bestFit="1" customWidth="1"/>
    <col min="12042" max="12042" width="7" style="342" bestFit="1" customWidth="1"/>
    <col min="12043" max="12043" width="5.5546875" style="342" bestFit="1" customWidth="1"/>
    <col min="12044" max="12044" width="4.6640625" style="342" bestFit="1" customWidth="1"/>
    <col min="12045" max="12045" width="5.5546875" style="342" bestFit="1" customWidth="1"/>
    <col min="12046" max="12046" width="7" style="342" bestFit="1" customWidth="1"/>
    <col min="12047" max="12047" width="10" style="342" bestFit="1" customWidth="1"/>
    <col min="12048" max="12048" width="8.5546875" style="342" bestFit="1" customWidth="1"/>
    <col min="12049" max="12049" width="8.88671875" style="342" bestFit="1" customWidth="1"/>
    <col min="12050" max="12051" width="3.33203125" style="342" bestFit="1" customWidth="1"/>
    <col min="12052" max="12052" width="9.109375" style="342"/>
    <col min="12053" max="12053" width="7.33203125" style="342" customWidth="1"/>
    <col min="12054" max="12054" width="9.109375" style="342"/>
    <col min="12055" max="12055" width="6.44140625" style="342" bestFit="1" customWidth="1"/>
    <col min="12056" max="12056" width="3.33203125" style="342" bestFit="1" customWidth="1"/>
    <col min="12057" max="12288" width="9.109375" style="342"/>
    <col min="12289" max="12289" width="3.109375" style="342" bestFit="1" customWidth="1"/>
    <col min="12290" max="12290" width="47.44140625" style="342" customWidth="1"/>
    <col min="12291" max="12291" width="3.44140625" style="342" bestFit="1" customWidth="1"/>
    <col min="12292" max="12292" width="7.109375" style="342" bestFit="1" customWidth="1"/>
    <col min="12293" max="12293" width="5.5546875" style="342" customWidth="1"/>
    <col min="12294" max="12295" width="4.6640625" style="342" bestFit="1" customWidth="1"/>
    <col min="12296" max="12296" width="4.5546875" style="342" bestFit="1" customWidth="1"/>
    <col min="12297" max="12297" width="5.5546875" style="342" bestFit="1" customWidth="1"/>
    <col min="12298" max="12298" width="7" style="342" bestFit="1" customWidth="1"/>
    <col min="12299" max="12299" width="5.5546875" style="342" bestFit="1" customWidth="1"/>
    <col min="12300" max="12300" width="4.6640625" style="342" bestFit="1" customWidth="1"/>
    <col min="12301" max="12301" width="5.5546875" style="342" bestFit="1" customWidth="1"/>
    <col min="12302" max="12302" width="7" style="342" bestFit="1" customWidth="1"/>
    <col min="12303" max="12303" width="10" style="342" bestFit="1" customWidth="1"/>
    <col min="12304" max="12304" width="8.5546875" style="342" bestFit="1" customWidth="1"/>
    <col min="12305" max="12305" width="8.88671875" style="342" bestFit="1" customWidth="1"/>
    <col min="12306" max="12307" width="3.33203125" style="342" bestFit="1" customWidth="1"/>
    <col min="12308" max="12308" width="9.109375" style="342"/>
    <col min="12309" max="12309" width="7.33203125" style="342" customWidth="1"/>
    <col min="12310" max="12310" width="9.109375" style="342"/>
    <col min="12311" max="12311" width="6.44140625" style="342" bestFit="1" customWidth="1"/>
    <col min="12312" max="12312" width="3.33203125" style="342" bestFit="1" customWidth="1"/>
    <col min="12313" max="12544" width="9.109375" style="342"/>
    <col min="12545" max="12545" width="3.109375" style="342" bestFit="1" customWidth="1"/>
    <col min="12546" max="12546" width="47.44140625" style="342" customWidth="1"/>
    <col min="12547" max="12547" width="3.44140625" style="342" bestFit="1" customWidth="1"/>
    <col min="12548" max="12548" width="7.109375" style="342" bestFit="1" customWidth="1"/>
    <col min="12549" max="12549" width="5.5546875" style="342" customWidth="1"/>
    <col min="12550" max="12551" width="4.6640625" style="342" bestFit="1" customWidth="1"/>
    <col min="12552" max="12552" width="4.5546875" style="342" bestFit="1" customWidth="1"/>
    <col min="12553" max="12553" width="5.5546875" style="342" bestFit="1" customWidth="1"/>
    <col min="12554" max="12554" width="7" style="342" bestFit="1" customWidth="1"/>
    <col min="12555" max="12555" width="5.5546875" style="342" bestFit="1" customWidth="1"/>
    <col min="12556" max="12556" width="4.6640625" style="342" bestFit="1" customWidth="1"/>
    <col min="12557" max="12557" width="5.5546875" style="342" bestFit="1" customWidth="1"/>
    <col min="12558" max="12558" width="7" style="342" bestFit="1" customWidth="1"/>
    <col min="12559" max="12559" width="10" style="342" bestFit="1" customWidth="1"/>
    <col min="12560" max="12560" width="8.5546875" style="342" bestFit="1" customWidth="1"/>
    <col min="12561" max="12561" width="8.88671875" style="342" bestFit="1" customWidth="1"/>
    <col min="12562" max="12563" width="3.33203125" style="342" bestFit="1" customWidth="1"/>
    <col min="12564" max="12564" width="9.109375" style="342"/>
    <col min="12565" max="12565" width="7.33203125" style="342" customWidth="1"/>
    <col min="12566" max="12566" width="9.109375" style="342"/>
    <col min="12567" max="12567" width="6.44140625" style="342" bestFit="1" customWidth="1"/>
    <col min="12568" max="12568" width="3.33203125" style="342" bestFit="1" customWidth="1"/>
    <col min="12569" max="12800" width="9.109375" style="342"/>
    <col min="12801" max="12801" width="3.109375" style="342" bestFit="1" customWidth="1"/>
    <col min="12802" max="12802" width="47.44140625" style="342" customWidth="1"/>
    <col min="12803" max="12803" width="3.44140625" style="342" bestFit="1" customWidth="1"/>
    <col min="12804" max="12804" width="7.109375" style="342" bestFit="1" customWidth="1"/>
    <col min="12805" max="12805" width="5.5546875" style="342" customWidth="1"/>
    <col min="12806" max="12807" width="4.6640625" style="342" bestFit="1" customWidth="1"/>
    <col min="12808" max="12808" width="4.5546875" style="342" bestFit="1" customWidth="1"/>
    <col min="12809" max="12809" width="5.5546875" style="342" bestFit="1" customWidth="1"/>
    <col min="12810" max="12810" width="7" style="342" bestFit="1" customWidth="1"/>
    <col min="12811" max="12811" width="5.5546875" style="342" bestFit="1" customWidth="1"/>
    <col min="12812" max="12812" width="4.6640625" style="342" bestFit="1" customWidth="1"/>
    <col min="12813" max="12813" width="5.5546875" style="342" bestFit="1" customWidth="1"/>
    <col min="12814" max="12814" width="7" style="342" bestFit="1" customWidth="1"/>
    <col min="12815" max="12815" width="10" style="342" bestFit="1" customWidth="1"/>
    <col min="12816" max="12816" width="8.5546875" style="342" bestFit="1" customWidth="1"/>
    <col min="12817" max="12817" width="8.88671875" style="342" bestFit="1" customWidth="1"/>
    <col min="12818" max="12819" width="3.33203125" style="342" bestFit="1" customWidth="1"/>
    <col min="12820" max="12820" width="9.109375" style="342"/>
    <col min="12821" max="12821" width="7.33203125" style="342" customWidth="1"/>
    <col min="12822" max="12822" width="9.109375" style="342"/>
    <col min="12823" max="12823" width="6.44140625" style="342" bestFit="1" customWidth="1"/>
    <col min="12824" max="12824" width="3.33203125" style="342" bestFit="1" customWidth="1"/>
    <col min="12825" max="13056" width="9.109375" style="342"/>
    <col min="13057" max="13057" width="3.109375" style="342" bestFit="1" customWidth="1"/>
    <col min="13058" max="13058" width="47.44140625" style="342" customWidth="1"/>
    <col min="13059" max="13059" width="3.44140625" style="342" bestFit="1" customWidth="1"/>
    <col min="13060" max="13060" width="7.109375" style="342" bestFit="1" customWidth="1"/>
    <col min="13061" max="13061" width="5.5546875" style="342" customWidth="1"/>
    <col min="13062" max="13063" width="4.6640625" style="342" bestFit="1" customWidth="1"/>
    <col min="13064" max="13064" width="4.5546875" style="342" bestFit="1" customWidth="1"/>
    <col min="13065" max="13065" width="5.5546875" style="342" bestFit="1" customWidth="1"/>
    <col min="13066" max="13066" width="7" style="342" bestFit="1" customWidth="1"/>
    <col min="13067" max="13067" width="5.5546875" style="342" bestFit="1" customWidth="1"/>
    <col min="13068" max="13068" width="4.6640625" style="342" bestFit="1" customWidth="1"/>
    <col min="13069" max="13069" width="5.5546875" style="342" bestFit="1" customWidth="1"/>
    <col min="13070" max="13070" width="7" style="342" bestFit="1" customWidth="1"/>
    <col min="13071" max="13071" width="10" style="342" bestFit="1" customWidth="1"/>
    <col min="13072" max="13072" width="8.5546875" style="342" bestFit="1" customWidth="1"/>
    <col min="13073" max="13073" width="8.88671875" style="342" bestFit="1" customWidth="1"/>
    <col min="13074" max="13075" width="3.33203125" style="342" bestFit="1" customWidth="1"/>
    <col min="13076" max="13076" width="9.109375" style="342"/>
    <col min="13077" max="13077" width="7.33203125" style="342" customWidth="1"/>
    <col min="13078" max="13078" width="9.109375" style="342"/>
    <col min="13079" max="13079" width="6.44140625" style="342" bestFit="1" customWidth="1"/>
    <col min="13080" max="13080" width="3.33203125" style="342" bestFit="1" customWidth="1"/>
    <col min="13081" max="13312" width="9.109375" style="342"/>
    <col min="13313" max="13313" width="3.109375" style="342" bestFit="1" customWidth="1"/>
    <col min="13314" max="13314" width="47.44140625" style="342" customWidth="1"/>
    <col min="13315" max="13315" width="3.44140625" style="342" bestFit="1" customWidth="1"/>
    <col min="13316" max="13316" width="7.109375" style="342" bestFit="1" customWidth="1"/>
    <col min="13317" max="13317" width="5.5546875" style="342" customWidth="1"/>
    <col min="13318" max="13319" width="4.6640625" style="342" bestFit="1" customWidth="1"/>
    <col min="13320" max="13320" width="4.5546875" style="342" bestFit="1" customWidth="1"/>
    <col min="13321" max="13321" width="5.5546875" style="342" bestFit="1" customWidth="1"/>
    <col min="13322" max="13322" width="7" style="342" bestFit="1" customWidth="1"/>
    <col min="13323" max="13323" width="5.5546875" style="342" bestFit="1" customWidth="1"/>
    <col min="13324" max="13324" width="4.6640625" style="342" bestFit="1" customWidth="1"/>
    <col min="13325" max="13325" width="5.5546875" style="342" bestFit="1" customWidth="1"/>
    <col min="13326" max="13326" width="7" style="342" bestFit="1" customWidth="1"/>
    <col min="13327" max="13327" width="10" style="342" bestFit="1" customWidth="1"/>
    <col min="13328" max="13328" width="8.5546875" style="342" bestFit="1" customWidth="1"/>
    <col min="13329" max="13329" width="8.88671875" style="342" bestFit="1" customWidth="1"/>
    <col min="13330" max="13331" width="3.33203125" style="342" bestFit="1" customWidth="1"/>
    <col min="13332" max="13332" width="9.109375" style="342"/>
    <col min="13333" max="13333" width="7.33203125" style="342" customWidth="1"/>
    <col min="13334" max="13334" width="9.109375" style="342"/>
    <col min="13335" max="13335" width="6.44140625" style="342" bestFit="1" customWidth="1"/>
    <col min="13336" max="13336" width="3.33203125" style="342" bestFit="1" customWidth="1"/>
    <col min="13337" max="13568" width="9.109375" style="342"/>
    <col min="13569" max="13569" width="3.109375" style="342" bestFit="1" customWidth="1"/>
    <col min="13570" max="13570" width="47.44140625" style="342" customWidth="1"/>
    <col min="13571" max="13571" width="3.44140625" style="342" bestFit="1" customWidth="1"/>
    <col min="13572" max="13572" width="7.109375" style="342" bestFit="1" customWidth="1"/>
    <col min="13573" max="13573" width="5.5546875" style="342" customWidth="1"/>
    <col min="13574" max="13575" width="4.6640625" style="342" bestFit="1" customWidth="1"/>
    <col min="13576" max="13576" width="4.5546875" style="342" bestFit="1" customWidth="1"/>
    <col min="13577" max="13577" width="5.5546875" style="342" bestFit="1" customWidth="1"/>
    <col min="13578" max="13578" width="7" style="342" bestFit="1" customWidth="1"/>
    <col min="13579" max="13579" width="5.5546875" style="342" bestFit="1" customWidth="1"/>
    <col min="13580" max="13580" width="4.6640625" style="342" bestFit="1" customWidth="1"/>
    <col min="13581" max="13581" width="5.5546875" style="342" bestFit="1" customWidth="1"/>
    <col min="13582" max="13582" width="7" style="342" bestFit="1" customWidth="1"/>
    <col min="13583" max="13583" width="10" style="342" bestFit="1" customWidth="1"/>
    <col min="13584" max="13584" width="8.5546875" style="342" bestFit="1" customWidth="1"/>
    <col min="13585" max="13585" width="8.88671875" style="342" bestFit="1" customWidth="1"/>
    <col min="13586" max="13587" width="3.33203125" style="342" bestFit="1" customWidth="1"/>
    <col min="13588" max="13588" width="9.109375" style="342"/>
    <col min="13589" max="13589" width="7.33203125" style="342" customWidth="1"/>
    <col min="13590" max="13590" width="9.109375" style="342"/>
    <col min="13591" max="13591" width="6.44140625" style="342" bestFit="1" customWidth="1"/>
    <col min="13592" max="13592" width="3.33203125" style="342" bestFit="1" customWidth="1"/>
    <col min="13593" max="13824" width="9.109375" style="342"/>
    <col min="13825" max="13825" width="3.109375" style="342" bestFit="1" customWidth="1"/>
    <col min="13826" max="13826" width="47.44140625" style="342" customWidth="1"/>
    <col min="13827" max="13827" width="3.44140625" style="342" bestFit="1" customWidth="1"/>
    <col min="13828" max="13828" width="7.109375" style="342" bestFit="1" customWidth="1"/>
    <col min="13829" max="13829" width="5.5546875" style="342" customWidth="1"/>
    <col min="13830" max="13831" width="4.6640625" style="342" bestFit="1" customWidth="1"/>
    <col min="13832" max="13832" width="4.5546875" style="342" bestFit="1" customWidth="1"/>
    <col min="13833" max="13833" width="5.5546875" style="342" bestFit="1" customWidth="1"/>
    <col min="13834" max="13834" width="7" style="342" bestFit="1" customWidth="1"/>
    <col min="13835" max="13835" width="5.5546875" style="342" bestFit="1" customWidth="1"/>
    <col min="13836" max="13836" width="4.6640625" style="342" bestFit="1" customWidth="1"/>
    <col min="13837" max="13837" width="5.5546875" style="342" bestFit="1" customWidth="1"/>
    <col min="13838" max="13838" width="7" style="342" bestFit="1" customWidth="1"/>
    <col min="13839" max="13839" width="10" style="342" bestFit="1" customWidth="1"/>
    <col min="13840" max="13840" width="8.5546875" style="342" bestFit="1" customWidth="1"/>
    <col min="13841" max="13841" width="8.88671875" style="342" bestFit="1" customWidth="1"/>
    <col min="13842" max="13843" width="3.33203125" style="342" bestFit="1" customWidth="1"/>
    <col min="13844" max="13844" width="9.109375" style="342"/>
    <col min="13845" max="13845" width="7.33203125" style="342" customWidth="1"/>
    <col min="13846" max="13846" width="9.109375" style="342"/>
    <col min="13847" max="13847" width="6.44140625" style="342" bestFit="1" customWidth="1"/>
    <col min="13848" max="13848" width="3.33203125" style="342" bestFit="1" customWidth="1"/>
    <col min="13849" max="14080" width="9.109375" style="342"/>
    <col min="14081" max="14081" width="3.109375" style="342" bestFit="1" customWidth="1"/>
    <col min="14082" max="14082" width="47.44140625" style="342" customWidth="1"/>
    <col min="14083" max="14083" width="3.44140625" style="342" bestFit="1" customWidth="1"/>
    <col min="14084" max="14084" width="7.109375" style="342" bestFit="1" customWidth="1"/>
    <col min="14085" max="14085" width="5.5546875" style="342" customWidth="1"/>
    <col min="14086" max="14087" width="4.6640625" style="342" bestFit="1" customWidth="1"/>
    <col min="14088" max="14088" width="4.5546875" style="342" bestFit="1" customWidth="1"/>
    <col min="14089" max="14089" width="5.5546875" style="342" bestFit="1" customWidth="1"/>
    <col min="14090" max="14090" width="7" style="342" bestFit="1" customWidth="1"/>
    <col min="14091" max="14091" width="5.5546875" style="342" bestFit="1" customWidth="1"/>
    <col min="14092" max="14092" width="4.6640625" style="342" bestFit="1" customWidth="1"/>
    <col min="14093" max="14093" width="5.5546875" style="342" bestFit="1" customWidth="1"/>
    <col min="14094" max="14094" width="7" style="342" bestFit="1" customWidth="1"/>
    <col min="14095" max="14095" width="10" style="342" bestFit="1" customWidth="1"/>
    <col min="14096" max="14096" width="8.5546875" style="342" bestFit="1" customWidth="1"/>
    <col min="14097" max="14097" width="8.88671875" style="342" bestFit="1" customWidth="1"/>
    <col min="14098" max="14099" width="3.33203125" style="342" bestFit="1" customWidth="1"/>
    <col min="14100" max="14100" width="9.109375" style="342"/>
    <col min="14101" max="14101" width="7.33203125" style="342" customWidth="1"/>
    <col min="14102" max="14102" width="9.109375" style="342"/>
    <col min="14103" max="14103" width="6.44140625" style="342" bestFit="1" customWidth="1"/>
    <col min="14104" max="14104" width="3.33203125" style="342" bestFit="1" customWidth="1"/>
    <col min="14105" max="14336" width="9.109375" style="342"/>
    <col min="14337" max="14337" width="3.109375" style="342" bestFit="1" customWidth="1"/>
    <col min="14338" max="14338" width="47.44140625" style="342" customWidth="1"/>
    <col min="14339" max="14339" width="3.44140625" style="342" bestFit="1" customWidth="1"/>
    <col min="14340" max="14340" width="7.109375" style="342" bestFit="1" customWidth="1"/>
    <col min="14341" max="14341" width="5.5546875" style="342" customWidth="1"/>
    <col min="14342" max="14343" width="4.6640625" style="342" bestFit="1" customWidth="1"/>
    <col min="14344" max="14344" width="4.5546875" style="342" bestFit="1" customWidth="1"/>
    <col min="14345" max="14345" width="5.5546875" style="342" bestFit="1" customWidth="1"/>
    <col min="14346" max="14346" width="7" style="342" bestFit="1" customWidth="1"/>
    <col min="14347" max="14347" width="5.5546875" style="342" bestFit="1" customWidth="1"/>
    <col min="14348" max="14348" width="4.6640625" style="342" bestFit="1" customWidth="1"/>
    <col min="14349" max="14349" width="5.5546875" style="342" bestFit="1" customWidth="1"/>
    <col min="14350" max="14350" width="7" style="342" bestFit="1" customWidth="1"/>
    <col min="14351" max="14351" width="10" style="342" bestFit="1" customWidth="1"/>
    <col min="14352" max="14352" width="8.5546875" style="342" bestFit="1" customWidth="1"/>
    <col min="14353" max="14353" width="8.88671875" style="342" bestFit="1" customWidth="1"/>
    <col min="14354" max="14355" width="3.33203125" style="342" bestFit="1" customWidth="1"/>
    <col min="14356" max="14356" width="9.109375" style="342"/>
    <col min="14357" max="14357" width="7.33203125" style="342" customWidth="1"/>
    <col min="14358" max="14358" width="9.109375" style="342"/>
    <col min="14359" max="14359" width="6.44140625" style="342" bestFit="1" customWidth="1"/>
    <col min="14360" max="14360" width="3.33203125" style="342" bestFit="1" customWidth="1"/>
    <col min="14361" max="14592" width="9.109375" style="342"/>
    <col min="14593" max="14593" width="3.109375" style="342" bestFit="1" customWidth="1"/>
    <col min="14594" max="14594" width="47.44140625" style="342" customWidth="1"/>
    <col min="14595" max="14595" width="3.44140625" style="342" bestFit="1" customWidth="1"/>
    <col min="14596" max="14596" width="7.109375" style="342" bestFit="1" customWidth="1"/>
    <col min="14597" max="14597" width="5.5546875" style="342" customWidth="1"/>
    <col min="14598" max="14599" width="4.6640625" style="342" bestFit="1" customWidth="1"/>
    <col min="14600" max="14600" width="4.5546875" style="342" bestFit="1" customWidth="1"/>
    <col min="14601" max="14601" width="5.5546875" style="342" bestFit="1" customWidth="1"/>
    <col min="14602" max="14602" width="7" style="342" bestFit="1" customWidth="1"/>
    <col min="14603" max="14603" width="5.5546875" style="342" bestFit="1" customWidth="1"/>
    <col min="14604" max="14604" width="4.6640625" style="342" bestFit="1" customWidth="1"/>
    <col min="14605" max="14605" width="5.5546875" style="342" bestFit="1" customWidth="1"/>
    <col min="14606" max="14606" width="7" style="342" bestFit="1" customWidth="1"/>
    <col min="14607" max="14607" width="10" style="342" bestFit="1" customWidth="1"/>
    <col min="14608" max="14608" width="8.5546875" style="342" bestFit="1" customWidth="1"/>
    <col min="14609" max="14609" width="8.88671875" style="342" bestFit="1" customWidth="1"/>
    <col min="14610" max="14611" width="3.33203125" style="342" bestFit="1" customWidth="1"/>
    <col min="14612" max="14612" width="9.109375" style="342"/>
    <col min="14613" max="14613" width="7.33203125" style="342" customWidth="1"/>
    <col min="14614" max="14614" width="9.109375" style="342"/>
    <col min="14615" max="14615" width="6.44140625" style="342" bestFit="1" customWidth="1"/>
    <col min="14616" max="14616" width="3.33203125" style="342" bestFit="1" customWidth="1"/>
    <col min="14617" max="14848" width="9.109375" style="342"/>
    <col min="14849" max="14849" width="3.109375" style="342" bestFit="1" customWidth="1"/>
    <col min="14850" max="14850" width="47.44140625" style="342" customWidth="1"/>
    <col min="14851" max="14851" width="3.44140625" style="342" bestFit="1" customWidth="1"/>
    <col min="14852" max="14852" width="7.109375" style="342" bestFit="1" customWidth="1"/>
    <col min="14853" max="14853" width="5.5546875" style="342" customWidth="1"/>
    <col min="14854" max="14855" width="4.6640625" style="342" bestFit="1" customWidth="1"/>
    <col min="14856" max="14856" width="4.5546875" style="342" bestFit="1" customWidth="1"/>
    <col min="14857" max="14857" width="5.5546875" style="342" bestFit="1" customWidth="1"/>
    <col min="14858" max="14858" width="7" style="342" bestFit="1" customWidth="1"/>
    <col min="14859" max="14859" width="5.5546875" style="342" bestFit="1" customWidth="1"/>
    <col min="14860" max="14860" width="4.6640625" style="342" bestFit="1" customWidth="1"/>
    <col min="14861" max="14861" width="5.5546875" style="342" bestFit="1" customWidth="1"/>
    <col min="14862" max="14862" width="7" style="342" bestFit="1" customWidth="1"/>
    <col min="14863" max="14863" width="10" style="342" bestFit="1" customWidth="1"/>
    <col min="14864" max="14864" width="8.5546875" style="342" bestFit="1" customWidth="1"/>
    <col min="14865" max="14865" width="8.88671875" style="342" bestFit="1" customWidth="1"/>
    <col min="14866" max="14867" width="3.33203125" style="342" bestFit="1" customWidth="1"/>
    <col min="14868" max="14868" width="9.109375" style="342"/>
    <col min="14869" max="14869" width="7.33203125" style="342" customWidth="1"/>
    <col min="14870" max="14870" width="9.109375" style="342"/>
    <col min="14871" max="14871" width="6.44140625" style="342" bestFit="1" customWidth="1"/>
    <col min="14872" max="14872" width="3.33203125" style="342" bestFit="1" customWidth="1"/>
    <col min="14873" max="15104" width="9.109375" style="342"/>
    <col min="15105" max="15105" width="3.109375" style="342" bestFit="1" customWidth="1"/>
    <col min="15106" max="15106" width="47.44140625" style="342" customWidth="1"/>
    <col min="15107" max="15107" width="3.44140625" style="342" bestFit="1" customWidth="1"/>
    <col min="15108" max="15108" width="7.109375" style="342" bestFit="1" customWidth="1"/>
    <col min="15109" max="15109" width="5.5546875" style="342" customWidth="1"/>
    <col min="15110" max="15111" width="4.6640625" style="342" bestFit="1" customWidth="1"/>
    <col min="15112" max="15112" width="4.5546875" style="342" bestFit="1" customWidth="1"/>
    <col min="15113" max="15113" width="5.5546875" style="342" bestFit="1" customWidth="1"/>
    <col min="15114" max="15114" width="7" style="342" bestFit="1" customWidth="1"/>
    <col min="15115" max="15115" width="5.5546875" style="342" bestFit="1" customWidth="1"/>
    <col min="15116" max="15116" width="4.6640625" style="342" bestFit="1" customWidth="1"/>
    <col min="15117" max="15117" width="5.5546875" style="342" bestFit="1" customWidth="1"/>
    <col min="15118" max="15118" width="7" style="342" bestFit="1" customWidth="1"/>
    <col min="15119" max="15119" width="10" style="342" bestFit="1" customWidth="1"/>
    <col min="15120" max="15120" width="8.5546875" style="342" bestFit="1" customWidth="1"/>
    <col min="15121" max="15121" width="8.88671875" style="342" bestFit="1" customWidth="1"/>
    <col min="15122" max="15123" width="3.33203125" style="342" bestFit="1" customWidth="1"/>
    <col min="15124" max="15124" width="9.109375" style="342"/>
    <col min="15125" max="15125" width="7.33203125" style="342" customWidth="1"/>
    <col min="15126" max="15126" width="9.109375" style="342"/>
    <col min="15127" max="15127" width="6.44140625" style="342" bestFit="1" customWidth="1"/>
    <col min="15128" max="15128" width="3.33203125" style="342" bestFit="1" customWidth="1"/>
    <col min="15129" max="15360" width="9.109375" style="342"/>
    <col min="15361" max="15361" width="3.109375" style="342" bestFit="1" customWidth="1"/>
    <col min="15362" max="15362" width="47.44140625" style="342" customWidth="1"/>
    <col min="15363" max="15363" width="3.44140625" style="342" bestFit="1" customWidth="1"/>
    <col min="15364" max="15364" width="7.109375" style="342" bestFit="1" customWidth="1"/>
    <col min="15365" max="15365" width="5.5546875" style="342" customWidth="1"/>
    <col min="15366" max="15367" width="4.6640625" style="342" bestFit="1" customWidth="1"/>
    <col min="15368" max="15368" width="4.5546875" style="342" bestFit="1" customWidth="1"/>
    <col min="15369" max="15369" width="5.5546875" style="342" bestFit="1" customWidth="1"/>
    <col min="15370" max="15370" width="7" style="342" bestFit="1" customWidth="1"/>
    <col min="15371" max="15371" width="5.5546875" style="342" bestFit="1" customWidth="1"/>
    <col min="15372" max="15372" width="4.6640625" style="342" bestFit="1" customWidth="1"/>
    <col min="15373" max="15373" width="5.5546875" style="342" bestFit="1" customWidth="1"/>
    <col min="15374" max="15374" width="7" style="342" bestFit="1" customWidth="1"/>
    <col min="15375" max="15375" width="10" style="342" bestFit="1" customWidth="1"/>
    <col min="15376" max="15376" width="8.5546875" style="342" bestFit="1" customWidth="1"/>
    <col min="15377" max="15377" width="8.88671875" style="342" bestFit="1" customWidth="1"/>
    <col min="15378" max="15379" width="3.33203125" style="342" bestFit="1" customWidth="1"/>
    <col min="15380" max="15380" width="9.109375" style="342"/>
    <col min="15381" max="15381" width="7.33203125" style="342" customWidth="1"/>
    <col min="15382" max="15382" width="9.109375" style="342"/>
    <col min="15383" max="15383" width="6.44140625" style="342" bestFit="1" customWidth="1"/>
    <col min="15384" max="15384" width="3.33203125" style="342" bestFit="1" customWidth="1"/>
    <col min="15385" max="15616" width="9.109375" style="342"/>
    <col min="15617" max="15617" width="3.109375" style="342" bestFit="1" customWidth="1"/>
    <col min="15618" max="15618" width="47.44140625" style="342" customWidth="1"/>
    <col min="15619" max="15619" width="3.44140625" style="342" bestFit="1" customWidth="1"/>
    <col min="15620" max="15620" width="7.109375" style="342" bestFit="1" customWidth="1"/>
    <col min="15621" max="15621" width="5.5546875" style="342" customWidth="1"/>
    <col min="15622" max="15623" width="4.6640625" style="342" bestFit="1" customWidth="1"/>
    <col min="15624" max="15624" width="4.5546875" style="342" bestFit="1" customWidth="1"/>
    <col min="15625" max="15625" width="5.5546875" style="342" bestFit="1" customWidth="1"/>
    <col min="15626" max="15626" width="7" style="342" bestFit="1" customWidth="1"/>
    <col min="15627" max="15627" width="5.5546875" style="342" bestFit="1" customWidth="1"/>
    <col min="15628" max="15628" width="4.6640625" style="342" bestFit="1" customWidth="1"/>
    <col min="15629" max="15629" width="5.5546875" style="342" bestFit="1" customWidth="1"/>
    <col min="15630" max="15630" width="7" style="342" bestFit="1" customWidth="1"/>
    <col min="15631" max="15631" width="10" style="342" bestFit="1" customWidth="1"/>
    <col min="15632" max="15632" width="8.5546875" style="342" bestFit="1" customWidth="1"/>
    <col min="15633" max="15633" width="8.88671875" style="342" bestFit="1" customWidth="1"/>
    <col min="15634" max="15635" width="3.33203125" style="342" bestFit="1" customWidth="1"/>
    <col min="15636" max="15636" width="9.109375" style="342"/>
    <col min="15637" max="15637" width="7.33203125" style="342" customWidth="1"/>
    <col min="15638" max="15638" width="9.109375" style="342"/>
    <col min="15639" max="15639" width="6.44140625" style="342" bestFit="1" customWidth="1"/>
    <col min="15640" max="15640" width="3.33203125" style="342" bestFit="1" customWidth="1"/>
    <col min="15641" max="15872" width="9.109375" style="342"/>
    <col min="15873" max="15873" width="3.109375" style="342" bestFit="1" customWidth="1"/>
    <col min="15874" max="15874" width="47.44140625" style="342" customWidth="1"/>
    <col min="15875" max="15875" width="3.44140625" style="342" bestFit="1" customWidth="1"/>
    <col min="15876" max="15876" width="7.109375" style="342" bestFit="1" customWidth="1"/>
    <col min="15877" max="15877" width="5.5546875" style="342" customWidth="1"/>
    <col min="15878" max="15879" width="4.6640625" style="342" bestFit="1" customWidth="1"/>
    <col min="15880" max="15880" width="4.5546875" style="342" bestFit="1" customWidth="1"/>
    <col min="15881" max="15881" width="5.5546875" style="342" bestFit="1" customWidth="1"/>
    <col min="15882" max="15882" width="7" style="342" bestFit="1" customWidth="1"/>
    <col min="15883" max="15883" width="5.5546875" style="342" bestFit="1" customWidth="1"/>
    <col min="15884" max="15884" width="4.6640625" style="342" bestFit="1" customWidth="1"/>
    <col min="15885" max="15885" width="5.5546875" style="342" bestFit="1" customWidth="1"/>
    <col min="15886" max="15886" width="7" style="342" bestFit="1" customWidth="1"/>
    <col min="15887" max="15887" width="10" style="342" bestFit="1" customWidth="1"/>
    <col min="15888" max="15888" width="8.5546875" style="342" bestFit="1" customWidth="1"/>
    <col min="15889" max="15889" width="8.88671875" style="342" bestFit="1" customWidth="1"/>
    <col min="15890" max="15891" width="3.33203125" style="342" bestFit="1" customWidth="1"/>
    <col min="15892" max="15892" width="9.109375" style="342"/>
    <col min="15893" max="15893" width="7.33203125" style="342" customWidth="1"/>
    <col min="15894" max="15894" width="9.109375" style="342"/>
    <col min="15895" max="15895" width="6.44140625" style="342" bestFit="1" customWidth="1"/>
    <col min="15896" max="15896" width="3.33203125" style="342" bestFit="1" customWidth="1"/>
    <col min="15897" max="16128" width="9.109375" style="342"/>
    <col min="16129" max="16129" width="3.109375" style="342" bestFit="1" customWidth="1"/>
    <col min="16130" max="16130" width="47.44140625" style="342" customWidth="1"/>
    <col min="16131" max="16131" width="3.44140625" style="342" bestFit="1" customWidth="1"/>
    <col min="16132" max="16132" width="7.109375" style="342" bestFit="1" customWidth="1"/>
    <col min="16133" max="16133" width="5.5546875" style="342" customWidth="1"/>
    <col min="16134" max="16135" width="4.6640625" style="342" bestFit="1" customWidth="1"/>
    <col min="16136" max="16136" width="4.5546875" style="342" bestFit="1" customWidth="1"/>
    <col min="16137" max="16137" width="5.5546875" style="342" bestFit="1" customWidth="1"/>
    <col min="16138" max="16138" width="7" style="342" bestFit="1" customWidth="1"/>
    <col min="16139" max="16139" width="5.5546875" style="342" bestFit="1" customWidth="1"/>
    <col min="16140" max="16140" width="4.6640625" style="342" bestFit="1" customWidth="1"/>
    <col min="16141" max="16141" width="5.5546875" style="342" bestFit="1" customWidth="1"/>
    <col min="16142" max="16142" width="7" style="342" bestFit="1" customWidth="1"/>
    <col min="16143" max="16143" width="10" style="342" bestFit="1" customWidth="1"/>
    <col min="16144" max="16144" width="8.5546875" style="342" bestFit="1" customWidth="1"/>
    <col min="16145" max="16145" width="8.88671875" style="342" bestFit="1" customWidth="1"/>
    <col min="16146" max="16147" width="3.33203125" style="342" bestFit="1" customWidth="1"/>
    <col min="16148" max="16148" width="9.109375" style="342"/>
    <col min="16149" max="16149" width="7.33203125" style="342" customWidth="1"/>
    <col min="16150" max="16150" width="9.109375" style="342"/>
    <col min="16151" max="16151" width="6.44140625" style="342" bestFit="1" customWidth="1"/>
    <col min="16152" max="16152" width="3.33203125" style="342" bestFit="1" customWidth="1"/>
    <col min="16153" max="16384" width="9.109375" style="342"/>
  </cols>
  <sheetData>
    <row r="1" spans="1:24" x14ac:dyDescent="0.3">
      <c r="A1" s="620" t="s">
        <v>0</v>
      </c>
      <c r="B1" s="105"/>
      <c r="C1" s="619" t="s">
        <v>1</v>
      </c>
      <c r="D1" s="621" t="s">
        <v>2</v>
      </c>
      <c r="E1" s="621" t="s">
        <v>3</v>
      </c>
      <c r="F1" s="622" t="s">
        <v>4</v>
      </c>
      <c r="G1" s="106" t="s">
        <v>92</v>
      </c>
      <c r="H1" s="107"/>
      <c r="I1" s="107"/>
      <c r="J1" s="107"/>
      <c r="K1" s="108" t="s">
        <v>5</v>
      </c>
      <c r="L1" s="109"/>
      <c r="M1" s="109"/>
      <c r="N1" s="109"/>
      <c r="O1" s="109"/>
      <c r="P1" s="110"/>
      <c r="Q1" s="619" t="s">
        <v>6</v>
      </c>
      <c r="R1" s="622" t="s">
        <v>7</v>
      </c>
      <c r="S1" s="111" t="s">
        <v>8</v>
      </c>
      <c r="T1" s="112"/>
      <c r="U1" s="111" t="s">
        <v>9</v>
      </c>
      <c r="V1" s="113"/>
      <c r="W1" s="623" t="s">
        <v>10</v>
      </c>
      <c r="X1" s="625" t="s">
        <v>11</v>
      </c>
    </row>
    <row r="2" spans="1:24" x14ac:dyDescent="0.3">
      <c r="A2" s="620"/>
      <c r="B2" s="114"/>
      <c r="C2" s="619"/>
      <c r="D2" s="621"/>
      <c r="E2" s="621"/>
      <c r="F2" s="622"/>
      <c r="G2" s="115"/>
      <c r="H2" s="116"/>
      <c r="I2" s="116"/>
      <c r="J2" s="116"/>
      <c r="K2" s="117"/>
      <c r="L2" s="118"/>
      <c r="M2" s="118"/>
      <c r="N2" s="118"/>
      <c r="O2" s="119"/>
      <c r="P2" s="120"/>
      <c r="Q2" s="619"/>
      <c r="R2" s="622"/>
      <c r="S2" s="121" t="s">
        <v>12</v>
      </c>
      <c r="T2" s="122"/>
      <c r="U2" s="121" t="s">
        <v>13</v>
      </c>
      <c r="V2" s="123"/>
      <c r="W2" s="623"/>
      <c r="X2" s="625"/>
    </row>
    <row r="3" spans="1:24" x14ac:dyDescent="0.3">
      <c r="A3" s="620"/>
      <c r="B3" s="114"/>
      <c r="C3" s="619"/>
      <c r="D3" s="621"/>
      <c r="E3" s="621"/>
      <c r="F3" s="622"/>
      <c r="G3" s="124" t="s">
        <v>12</v>
      </c>
      <c r="H3" s="125"/>
      <c r="I3" s="125"/>
      <c r="J3" s="126"/>
      <c r="K3" s="124" t="s">
        <v>12</v>
      </c>
      <c r="L3" s="125"/>
      <c r="M3" s="125"/>
      <c r="N3" s="125"/>
      <c r="O3" s="384"/>
      <c r="P3" s="385"/>
      <c r="Q3" s="619"/>
      <c r="R3" s="621"/>
      <c r="S3" s="626" t="s">
        <v>14</v>
      </c>
      <c r="T3" s="629" t="s">
        <v>15</v>
      </c>
      <c r="U3" s="630" t="s">
        <v>16</v>
      </c>
      <c r="V3" s="626" t="s">
        <v>17</v>
      </c>
      <c r="W3" s="624"/>
      <c r="X3" s="625"/>
    </row>
    <row r="4" spans="1:24" x14ac:dyDescent="0.3">
      <c r="A4" s="620"/>
      <c r="B4" s="114" t="s">
        <v>90</v>
      </c>
      <c r="C4" s="619"/>
      <c r="D4" s="621"/>
      <c r="E4" s="621"/>
      <c r="F4" s="622"/>
      <c r="G4" s="124" t="s">
        <v>18</v>
      </c>
      <c r="H4" s="125"/>
      <c r="I4" s="125"/>
      <c r="J4" s="126"/>
      <c r="K4" s="124" t="s">
        <v>18</v>
      </c>
      <c r="L4" s="125"/>
      <c r="M4" s="125"/>
      <c r="N4" s="125"/>
      <c r="O4" s="386" t="s">
        <v>19</v>
      </c>
      <c r="P4" s="387" t="s">
        <v>20</v>
      </c>
      <c r="Q4" s="619"/>
      <c r="R4" s="621"/>
      <c r="S4" s="627"/>
      <c r="T4" s="627"/>
      <c r="U4" s="627"/>
      <c r="V4" s="627"/>
      <c r="W4" s="624"/>
      <c r="X4" s="625"/>
    </row>
    <row r="5" spans="1:24" x14ac:dyDescent="0.3">
      <c r="A5" s="620"/>
      <c r="B5" s="114"/>
      <c r="C5" s="619"/>
      <c r="D5" s="621"/>
      <c r="E5" s="621"/>
      <c r="F5" s="622"/>
      <c r="G5" s="127"/>
      <c r="H5" s="128"/>
      <c r="I5" s="129"/>
      <c r="J5" s="128"/>
      <c r="K5" s="127"/>
      <c r="L5" s="128"/>
      <c r="M5" s="129"/>
      <c r="N5" s="127"/>
      <c r="O5" s="386" t="s">
        <v>21</v>
      </c>
      <c r="P5" s="387" t="s">
        <v>21</v>
      </c>
      <c r="Q5" s="619"/>
      <c r="R5" s="621"/>
      <c r="S5" s="627"/>
      <c r="T5" s="627"/>
      <c r="U5" s="627"/>
      <c r="V5" s="627"/>
      <c r="W5" s="624"/>
      <c r="X5" s="625"/>
    </row>
    <row r="6" spans="1:24" ht="26.4" x14ac:dyDescent="0.3">
      <c r="A6" s="620"/>
      <c r="B6" s="114"/>
      <c r="C6" s="619"/>
      <c r="D6" s="621"/>
      <c r="E6" s="621"/>
      <c r="F6" s="622"/>
      <c r="G6" s="130" t="s">
        <v>22</v>
      </c>
      <c r="H6" s="131" t="s">
        <v>23</v>
      </c>
      <c r="I6" s="132" t="s">
        <v>24</v>
      </c>
      <c r="J6" s="131" t="s">
        <v>25</v>
      </c>
      <c r="K6" s="130" t="s">
        <v>22</v>
      </c>
      <c r="L6" s="131" t="s">
        <v>23</v>
      </c>
      <c r="M6" s="132" t="s">
        <v>24</v>
      </c>
      <c r="N6" s="130" t="s">
        <v>25</v>
      </c>
      <c r="O6" s="386" t="s">
        <v>26</v>
      </c>
      <c r="P6" s="387" t="s">
        <v>26</v>
      </c>
      <c r="Q6" s="619"/>
      <c r="R6" s="621"/>
      <c r="S6" s="627"/>
      <c r="T6" s="627"/>
      <c r="U6" s="627"/>
      <c r="V6" s="627"/>
      <c r="W6" s="624"/>
      <c r="X6" s="625"/>
    </row>
    <row r="7" spans="1:24" x14ac:dyDescent="0.3">
      <c r="A7" s="620"/>
      <c r="B7" s="388"/>
      <c r="C7" s="619"/>
      <c r="D7" s="621"/>
      <c r="E7" s="621"/>
      <c r="F7" s="622"/>
      <c r="G7" s="133"/>
      <c r="H7" s="134"/>
      <c r="I7" s="135"/>
      <c r="J7" s="134"/>
      <c r="K7" s="133"/>
      <c r="L7" s="134"/>
      <c r="M7" s="135"/>
      <c r="N7" s="133"/>
      <c r="O7" s="389"/>
      <c r="P7" s="390"/>
      <c r="Q7" s="619"/>
      <c r="R7" s="621"/>
      <c r="S7" s="628"/>
      <c r="T7" s="628"/>
      <c r="U7" s="628"/>
      <c r="V7" s="628"/>
      <c r="W7" s="624"/>
      <c r="X7" s="625"/>
    </row>
    <row r="8" spans="1:24" x14ac:dyDescent="0.3">
      <c r="A8" s="2">
        <v>1</v>
      </c>
      <c r="B8" s="3">
        <v>3</v>
      </c>
      <c r="C8" s="4">
        <v>4</v>
      </c>
      <c r="D8" s="1">
        <v>5</v>
      </c>
      <c r="E8" s="1">
        <v>6</v>
      </c>
      <c r="F8" s="2">
        <v>7</v>
      </c>
      <c r="G8" s="1">
        <v>8</v>
      </c>
      <c r="H8" s="2">
        <v>9</v>
      </c>
      <c r="I8" s="1">
        <v>10</v>
      </c>
      <c r="J8" s="2">
        <v>11</v>
      </c>
      <c r="K8" s="1">
        <v>24</v>
      </c>
      <c r="L8" s="2">
        <v>25</v>
      </c>
      <c r="M8" s="1">
        <v>26</v>
      </c>
      <c r="N8" s="2">
        <v>27</v>
      </c>
      <c r="O8" s="1">
        <v>28</v>
      </c>
      <c r="P8" s="2">
        <v>29</v>
      </c>
      <c r="Q8" s="1">
        <v>30</v>
      </c>
      <c r="R8" s="2">
        <v>31</v>
      </c>
      <c r="S8" s="1">
        <v>32</v>
      </c>
      <c r="T8" s="2">
        <v>33</v>
      </c>
      <c r="U8" s="1">
        <v>34</v>
      </c>
      <c r="V8" s="2">
        <v>35</v>
      </c>
      <c r="W8" s="1">
        <v>36</v>
      </c>
      <c r="X8" s="1">
        <v>37</v>
      </c>
    </row>
    <row r="9" spans="1:24" ht="15.6" x14ac:dyDescent="0.3">
      <c r="A9" s="2"/>
      <c r="B9" s="391" t="s">
        <v>129</v>
      </c>
      <c r="C9" s="4"/>
      <c r="D9" s="1"/>
      <c r="E9" s="1"/>
      <c r="F9" s="2"/>
      <c r="G9" s="1"/>
      <c r="H9" s="2"/>
      <c r="I9" s="1"/>
      <c r="J9" s="2"/>
      <c r="K9" s="1"/>
      <c r="L9" s="2"/>
      <c r="M9" s="1"/>
      <c r="N9" s="2"/>
      <c r="O9" s="1"/>
      <c r="P9" s="2"/>
      <c r="Q9" s="1"/>
      <c r="R9" s="2"/>
      <c r="S9" s="1"/>
      <c r="T9" s="2"/>
      <c r="U9" s="1"/>
      <c r="V9" s="2"/>
      <c r="W9" s="1"/>
      <c r="X9" s="1"/>
    </row>
    <row r="10" spans="1:24" x14ac:dyDescent="0.3">
      <c r="A10" s="1"/>
      <c r="B10" s="136" t="s">
        <v>95</v>
      </c>
      <c r="C10" s="137"/>
      <c r="D10" s="138"/>
      <c r="E10" s="138"/>
      <c r="F10" s="138"/>
      <c r="G10" s="139"/>
      <c r="H10" s="139"/>
      <c r="I10" s="139"/>
      <c r="J10" s="139"/>
      <c r="K10" s="139"/>
      <c r="L10" s="139"/>
      <c r="M10" s="139"/>
      <c r="N10" s="139"/>
      <c r="O10" s="141"/>
      <c r="P10" s="142"/>
      <c r="Q10" s="143"/>
      <c r="R10" s="143"/>
      <c r="S10" s="143"/>
      <c r="T10" s="143"/>
      <c r="U10" s="144"/>
      <c r="V10" s="144"/>
      <c r="W10" s="145"/>
      <c r="X10" s="143"/>
    </row>
    <row r="11" spans="1:24" s="392" customFormat="1" x14ac:dyDescent="0.3">
      <c r="A11" s="239" t="s">
        <v>94</v>
      </c>
      <c r="B11" s="240" t="s">
        <v>72</v>
      </c>
      <c r="C11" s="241"/>
      <c r="D11" s="242"/>
      <c r="E11" s="242"/>
      <c r="F11" s="242"/>
      <c r="G11" s="243"/>
      <c r="H11" s="243"/>
      <c r="I11" s="243"/>
      <c r="J11" s="243"/>
      <c r="K11" s="243"/>
      <c r="L11" s="243"/>
      <c r="M11" s="243"/>
      <c r="N11" s="243"/>
      <c r="O11" s="244"/>
      <c r="P11" s="245"/>
      <c r="Q11" s="246"/>
      <c r="R11" s="246"/>
      <c r="S11" s="246"/>
      <c r="T11" s="246"/>
      <c r="U11" s="247"/>
      <c r="V11" s="247"/>
      <c r="W11" s="248"/>
      <c r="X11" s="246"/>
    </row>
    <row r="12" spans="1:24" x14ac:dyDescent="0.3">
      <c r="A12" s="1"/>
      <c r="B12" s="136" t="s">
        <v>100</v>
      </c>
      <c r="C12" s="137"/>
      <c r="D12" s="138"/>
      <c r="E12" s="138"/>
      <c r="F12" s="138"/>
      <c r="G12" s="139"/>
      <c r="H12" s="139"/>
      <c r="I12" s="139"/>
      <c r="J12" s="139"/>
      <c r="K12" s="139"/>
      <c r="L12" s="139"/>
      <c r="M12" s="139"/>
      <c r="N12" s="139"/>
      <c r="O12" s="141"/>
      <c r="P12" s="142"/>
      <c r="Q12" s="143"/>
      <c r="R12" s="143"/>
      <c r="S12" s="143"/>
      <c r="T12" s="143"/>
      <c r="U12" s="144"/>
      <c r="V12" s="144"/>
      <c r="W12" s="145"/>
      <c r="X12" s="143"/>
    </row>
    <row r="13" spans="1:24" x14ac:dyDescent="0.3">
      <c r="A13" s="1" t="s">
        <v>94</v>
      </c>
      <c r="B13" s="18" t="s">
        <v>96</v>
      </c>
      <c r="C13" s="102"/>
      <c r="D13" s="146"/>
      <c r="E13" s="146"/>
      <c r="F13" s="146"/>
      <c r="G13" s="139"/>
      <c r="H13" s="139"/>
      <c r="I13" s="139"/>
      <c r="J13" s="147"/>
      <c r="K13" s="139"/>
      <c r="L13" s="139"/>
      <c r="M13" s="139"/>
      <c r="N13" s="147"/>
      <c r="O13" s="148"/>
      <c r="P13" s="149"/>
      <c r="Q13" s="104"/>
      <c r="R13" s="150"/>
      <c r="S13" s="99"/>
      <c r="T13" s="99"/>
      <c r="U13" s="104"/>
      <c r="V13" s="104"/>
      <c r="W13" s="141"/>
      <c r="X13" s="150"/>
    </row>
    <row r="14" spans="1:24" s="395" customFormat="1" x14ac:dyDescent="0.3">
      <c r="A14" s="38"/>
      <c r="B14" s="393" t="s">
        <v>97</v>
      </c>
      <c r="C14" s="205"/>
      <c r="D14" s="393"/>
      <c r="E14" s="393"/>
      <c r="F14" s="206"/>
      <c r="G14" s="394"/>
      <c r="H14" s="394"/>
      <c r="I14" s="394"/>
      <c r="J14" s="394"/>
      <c r="K14" s="207"/>
      <c r="L14" s="207"/>
      <c r="M14" s="207"/>
      <c r="N14" s="207"/>
      <c r="O14" s="208"/>
      <c r="P14" s="208"/>
      <c r="Q14" s="38"/>
      <c r="R14" s="38"/>
      <c r="S14" s="209"/>
      <c r="T14" s="209"/>
      <c r="U14" s="38"/>
      <c r="V14" s="38"/>
      <c r="W14" s="210"/>
      <c r="X14" s="211"/>
    </row>
    <row r="15" spans="1:24" s="310" customFormat="1" ht="17.25" customHeight="1" x14ac:dyDescent="0.25">
      <c r="A15" s="302"/>
      <c r="B15" s="312" t="s">
        <v>126</v>
      </c>
      <c r="C15" s="312"/>
      <c r="D15" s="302"/>
      <c r="E15" s="304"/>
      <c r="F15" s="304"/>
      <c r="G15" s="304"/>
      <c r="H15" s="306"/>
      <c r="I15" s="306"/>
      <c r="J15" s="306"/>
      <c r="K15" s="302"/>
      <c r="L15" s="307"/>
      <c r="M15" s="307"/>
      <c r="N15" s="306"/>
      <c r="O15" s="307"/>
      <c r="P15" s="309"/>
      <c r="Q15" s="305"/>
      <c r="R15" s="396"/>
      <c r="S15" s="396"/>
      <c r="T15" s="396"/>
      <c r="U15" s="396"/>
      <c r="V15" s="396"/>
      <c r="W15" s="396"/>
      <c r="X15" s="396"/>
    </row>
    <row r="16" spans="1:24" s="395" customFormat="1" x14ac:dyDescent="0.3">
      <c r="A16" s="212">
        <v>1</v>
      </c>
      <c r="B16" s="397" t="s">
        <v>98</v>
      </c>
      <c r="C16" s="203" t="s">
        <v>28</v>
      </c>
      <c r="D16" s="203"/>
      <c r="E16" s="213"/>
      <c r="F16" s="204"/>
      <c r="G16" s="207">
        <v>9</v>
      </c>
      <c r="H16" s="214"/>
      <c r="I16" s="207"/>
      <c r="J16" s="207">
        <f>SUM(G16:I16)</f>
        <v>9</v>
      </c>
      <c r="K16" s="207">
        <f>G16</f>
        <v>9</v>
      </c>
      <c r="L16" s="207"/>
      <c r="M16" s="207"/>
      <c r="N16" s="207">
        <f>J16</f>
        <v>9</v>
      </c>
      <c r="O16" s="215">
        <f>U16/V16*N16/1000</f>
        <v>2.7E-2</v>
      </c>
      <c r="P16" s="215">
        <f>W16*N16/1000</f>
        <v>2.7E-2</v>
      </c>
      <c r="Q16" s="204"/>
      <c r="R16" s="398"/>
      <c r="S16" s="398"/>
      <c r="T16" s="398"/>
      <c r="U16" s="218">
        <v>3</v>
      </c>
      <c r="V16" s="203">
        <v>1</v>
      </c>
      <c r="W16" s="216">
        <v>3</v>
      </c>
      <c r="X16" s="398"/>
    </row>
    <row r="17" spans="1:24" s="399" customFormat="1" x14ac:dyDescent="0.3">
      <c r="A17" s="219"/>
      <c r="B17" s="220" t="s">
        <v>31</v>
      </c>
      <c r="C17" s="204" t="s">
        <v>28</v>
      </c>
      <c r="D17" s="204"/>
      <c r="E17" s="221"/>
      <c r="F17" s="204"/>
      <c r="G17" s="214">
        <f>SUM(G16)</f>
        <v>9</v>
      </c>
      <c r="H17" s="214"/>
      <c r="I17" s="214"/>
      <c r="J17" s="214">
        <f>SUM(J16)</f>
        <v>9</v>
      </c>
      <c r="K17" s="214">
        <f>SUM(K16)</f>
        <v>9</v>
      </c>
      <c r="L17" s="214"/>
      <c r="M17" s="214"/>
      <c r="N17" s="214">
        <f>J17</f>
        <v>9</v>
      </c>
      <c r="O17" s="208">
        <f>U17/V17*N17/1000</f>
        <v>2.7E-2</v>
      </c>
      <c r="P17" s="208">
        <f>W17*N17/1000</f>
        <v>2.7E-2</v>
      </c>
      <c r="Q17" s="204"/>
      <c r="R17" s="398"/>
      <c r="S17" s="398"/>
      <c r="T17" s="398"/>
      <c r="U17" s="222">
        <v>3</v>
      </c>
      <c r="V17" s="204">
        <v>1</v>
      </c>
      <c r="W17" s="223">
        <v>3</v>
      </c>
      <c r="X17" s="398"/>
    </row>
    <row r="18" spans="1:24" s="395" customFormat="1" x14ac:dyDescent="0.3">
      <c r="A18" s="212">
        <v>2</v>
      </c>
      <c r="B18" s="397" t="s">
        <v>99</v>
      </c>
      <c r="C18" s="203" t="s">
        <v>28</v>
      </c>
      <c r="D18" s="203"/>
      <c r="E18" s="213"/>
      <c r="F18" s="204"/>
      <c r="G18" s="207">
        <v>9</v>
      </c>
      <c r="H18" s="214"/>
      <c r="I18" s="207"/>
      <c r="J18" s="207">
        <f>SUM(G18:I18)</f>
        <v>9</v>
      </c>
      <c r="K18" s="207">
        <f>G18</f>
        <v>9</v>
      </c>
      <c r="L18" s="207"/>
      <c r="M18" s="207"/>
      <c r="N18" s="207">
        <f>J18</f>
        <v>9</v>
      </c>
      <c r="O18" s="215">
        <f>U18/V18*N18/1000</f>
        <v>2.7E-2</v>
      </c>
      <c r="P18" s="215">
        <f>W18*N18/1000</f>
        <v>2.7E-2</v>
      </c>
      <c r="Q18" s="204"/>
      <c r="R18" s="398"/>
      <c r="S18" s="398"/>
      <c r="T18" s="398"/>
      <c r="U18" s="218">
        <v>3</v>
      </c>
      <c r="V18" s="203">
        <v>1</v>
      </c>
      <c r="W18" s="216">
        <v>3</v>
      </c>
      <c r="X18" s="398"/>
    </row>
    <row r="19" spans="1:24" s="399" customFormat="1" x14ac:dyDescent="0.3">
      <c r="A19" s="219"/>
      <c r="B19" s="220" t="s">
        <v>31</v>
      </c>
      <c r="C19" s="204" t="s">
        <v>28</v>
      </c>
      <c r="D19" s="204"/>
      <c r="E19" s="221"/>
      <c r="F19" s="204"/>
      <c r="G19" s="214">
        <f>SUM(G18)</f>
        <v>9</v>
      </c>
      <c r="H19" s="214"/>
      <c r="I19" s="214"/>
      <c r="J19" s="214">
        <f>SUM(J18)</f>
        <v>9</v>
      </c>
      <c r="K19" s="214">
        <f>SUM(K18)</f>
        <v>9</v>
      </c>
      <c r="L19" s="214"/>
      <c r="M19" s="214"/>
      <c r="N19" s="214">
        <f>J19</f>
        <v>9</v>
      </c>
      <c r="O19" s="208">
        <f>U19/V19*N19/1000</f>
        <v>2.7E-2</v>
      </c>
      <c r="P19" s="208">
        <f>W19*N19/1000</f>
        <v>2.7E-2</v>
      </c>
      <c r="Q19" s="204"/>
      <c r="R19" s="398"/>
      <c r="S19" s="398"/>
      <c r="T19" s="398"/>
      <c r="U19" s="222">
        <v>3</v>
      </c>
      <c r="V19" s="204">
        <v>1</v>
      </c>
      <c r="W19" s="223">
        <v>3</v>
      </c>
      <c r="X19" s="398"/>
    </row>
    <row r="20" spans="1:24" s="315" customFormat="1" ht="17.25" customHeight="1" x14ac:dyDescent="0.25">
      <c r="A20" s="35"/>
      <c r="B20" s="316" t="s">
        <v>127</v>
      </c>
      <c r="C20" s="322"/>
      <c r="D20" s="35"/>
      <c r="E20" s="323"/>
      <c r="F20" s="323"/>
      <c r="G20" s="323"/>
      <c r="H20" s="314"/>
      <c r="I20" s="314"/>
      <c r="J20" s="314"/>
      <c r="K20" s="35"/>
      <c r="L20" s="30"/>
      <c r="M20" s="30"/>
      <c r="N20" s="314"/>
      <c r="O20" s="30"/>
      <c r="P20" s="49"/>
      <c r="Q20" s="324"/>
      <c r="R20" s="400"/>
      <c r="S20" s="400"/>
      <c r="T20" s="400"/>
      <c r="U20" s="400"/>
      <c r="V20" s="400"/>
      <c r="W20" s="400"/>
      <c r="X20" s="400"/>
    </row>
    <row r="21" spans="1:24" s="395" customFormat="1" x14ac:dyDescent="0.3">
      <c r="A21" s="212">
        <v>1</v>
      </c>
      <c r="B21" s="401" t="s">
        <v>170</v>
      </c>
      <c r="C21" s="203" t="s">
        <v>28</v>
      </c>
      <c r="D21" s="402">
        <v>0</v>
      </c>
      <c r="E21" s="403">
        <v>0</v>
      </c>
      <c r="F21" s="402">
        <v>0</v>
      </c>
      <c r="G21" s="207">
        <v>9</v>
      </c>
      <c r="H21" s="214"/>
      <c r="I21" s="207"/>
      <c r="J21" s="207">
        <f>SUM(G21:I21)</f>
        <v>9</v>
      </c>
      <c r="K21" s="207">
        <f>G21</f>
        <v>9</v>
      </c>
      <c r="L21" s="207"/>
      <c r="M21" s="207"/>
      <c r="N21" s="207">
        <f>J21</f>
        <v>9</v>
      </c>
      <c r="O21" s="215">
        <f>U21/V21*N21/1000</f>
        <v>2.7E-2</v>
      </c>
      <c r="P21" s="215">
        <f>W21*N21/1000</f>
        <v>2.7E-2</v>
      </c>
      <c r="Q21" s="204"/>
      <c r="R21" s="398"/>
      <c r="S21" s="398"/>
      <c r="T21" s="398"/>
      <c r="U21" s="218">
        <v>3</v>
      </c>
      <c r="V21" s="203">
        <v>1</v>
      </c>
      <c r="W21" s="216">
        <v>3</v>
      </c>
      <c r="X21" s="398"/>
    </row>
    <row r="22" spans="1:24" s="399" customFormat="1" x14ac:dyDescent="0.3">
      <c r="A22" s="219"/>
      <c r="B22" s="220" t="s">
        <v>31</v>
      </c>
      <c r="C22" s="204" t="s">
        <v>28</v>
      </c>
      <c r="D22" s="204"/>
      <c r="E22" s="221"/>
      <c r="F22" s="204"/>
      <c r="G22" s="214">
        <f>SUM(G21)</f>
        <v>9</v>
      </c>
      <c r="H22" s="214"/>
      <c r="I22" s="214"/>
      <c r="J22" s="214">
        <f>SUM(J21)</f>
        <v>9</v>
      </c>
      <c r="K22" s="214">
        <f>SUM(K21)</f>
        <v>9</v>
      </c>
      <c r="L22" s="214"/>
      <c r="M22" s="214"/>
      <c r="N22" s="214">
        <f>J22</f>
        <v>9</v>
      </c>
      <c r="O22" s="208">
        <f>U22/V22*N22/1000</f>
        <v>2.7E-2</v>
      </c>
      <c r="P22" s="208">
        <f>W22*N22/1000</f>
        <v>2.7E-2</v>
      </c>
      <c r="Q22" s="204"/>
      <c r="R22" s="398"/>
      <c r="S22" s="398"/>
      <c r="T22" s="398"/>
      <c r="U22" s="222">
        <v>3</v>
      </c>
      <c r="V22" s="204">
        <v>1</v>
      </c>
      <c r="W22" s="223">
        <v>3</v>
      </c>
      <c r="X22" s="398"/>
    </row>
    <row r="23" spans="1:24" s="395" customFormat="1" x14ac:dyDescent="0.3">
      <c r="A23" s="212">
        <v>2</v>
      </c>
      <c r="B23" s="401" t="s">
        <v>171</v>
      </c>
      <c r="C23" s="203" t="s">
        <v>28</v>
      </c>
      <c r="D23" s="402">
        <v>0</v>
      </c>
      <c r="E23" s="403">
        <v>0</v>
      </c>
      <c r="F23" s="402">
        <v>0</v>
      </c>
      <c r="G23" s="207">
        <v>9</v>
      </c>
      <c r="H23" s="214"/>
      <c r="I23" s="207"/>
      <c r="J23" s="207">
        <f>SUM(G23:I23)</f>
        <v>9</v>
      </c>
      <c r="K23" s="207">
        <f>G23</f>
        <v>9</v>
      </c>
      <c r="L23" s="207"/>
      <c r="M23" s="207"/>
      <c r="N23" s="207">
        <f>J23</f>
        <v>9</v>
      </c>
      <c r="O23" s="215">
        <f>U23/V23*N23/1000</f>
        <v>2.7E-2</v>
      </c>
      <c r="P23" s="215">
        <f>W23*N23/1000</f>
        <v>2.7E-2</v>
      </c>
      <c r="Q23" s="204"/>
      <c r="R23" s="398"/>
      <c r="S23" s="398"/>
      <c r="T23" s="398"/>
      <c r="U23" s="218">
        <v>3</v>
      </c>
      <c r="V23" s="203">
        <v>1</v>
      </c>
      <c r="W23" s="216">
        <v>3</v>
      </c>
      <c r="X23" s="398"/>
    </row>
    <row r="24" spans="1:24" s="399" customFormat="1" x14ac:dyDescent="0.3">
      <c r="A24" s="219"/>
      <c r="B24" s="220" t="s">
        <v>31</v>
      </c>
      <c r="C24" s="204" t="s">
        <v>28</v>
      </c>
      <c r="D24" s="204"/>
      <c r="E24" s="221"/>
      <c r="F24" s="204"/>
      <c r="G24" s="214">
        <f>SUM(G23)</f>
        <v>9</v>
      </c>
      <c r="H24" s="214"/>
      <c r="I24" s="214"/>
      <c r="J24" s="214">
        <f>SUM(J23)</f>
        <v>9</v>
      </c>
      <c r="K24" s="214">
        <f>SUM(K23)</f>
        <v>9</v>
      </c>
      <c r="L24" s="214"/>
      <c r="M24" s="214"/>
      <c r="N24" s="214">
        <f>J24</f>
        <v>9</v>
      </c>
      <c r="O24" s="208">
        <f>U24/V24*N24/1000</f>
        <v>2.7E-2</v>
      </c>
      <c r="P24" s="208">
        <f>W24*N24/1000</f>
        <v>2.7E-2</v>
      </c>
      <c r="Q24" s="204"/>
      <c r="R24" s="398"/>
      <c r="S24" s="398"/>
      <c r="T24" s="398"/>
      <c r="U24" s="222">
        <v>3</v>
      </c>
      <c r="V24" s="204">
        <v>1</v>
      </c>
      <c r="W24" s="223">
        <v>3</v>
      </c>
      <c r="X24" s="398"/>
    </row>
  </sheetData>
  <mergeCells count="13">
    <mergeCell ref="R1:R7"/>
    <mergeCell ref="W1:W7"/>
    <mergeCell ref="X1:X7"/>
    <mergeCell ref="S3:S7"/>
    <mergeCell ref="T3:T7"/>
    <mergeCell ref="U3:U7"/>
    <mergeCell ref="V3:V7"/>
    <mergeCell ref="Q1:Q7"/>
    <mergeCell ref="A1:A7"/>
    <mergeCell ref="C1:C7"/>
    <mergeCell ref="D1:D7"/>
    <mergeCell ref="E1:E7"/>
    <mergeCell ref="F1:F7"/>
  </mergeCells>
  <printOptions horizontalCentered="1"/>
  <pageMargins left="0.31496062992125984" right="0.31496062992125984" top="1.1417322834645669" bottom="0.55118110236220474" header="0.31496062992125984" footer="0.31496062992125984"/>
  <pageSetup paperSize="9" scale="70" firstPageNumber="40" pageOrder="overThenDown" orientation="landscape" useFirstPageNumber="1" r:id="rId1"/>
  <headerFooter>
    <oddFooter>&amp;L&amp;A&amp;CСписък № 1 изл. ОБВВПИ - 2022&amp;R&amp;P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Y54"/>
  <sheetViews>
    <sheetView view="pageBreakPreview" zoomScale="70" zoomScaleNormal="70" zoomScaleSheetLayoutView="7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C4" sqref="C4"/>
    </sheetView>
  </sheetViews>
  <sheetFormatPr defaultRowHeight="18" x14ac:dyDescent="0.35"/>
  <cols>
    <col min="1" max="1" width="6.109375" style="92" customWidth="1"/>
    <col min="2" max="2" width="18.44140625" style="92" customWidth="1"/>
    <col min="3" max="3" width="60.44140625" style="93" customWidth="1"/>
    <col min="4" max="4" width="4.88671875" style="93" customWidth="1"/>
    <col min="5" max="5" width="6.109375" style="93" customWidth="1"/>
    <col min="6" max="6" width="5.88671875" style="93" customWidth="1"/>
    <col min="7" max="9" width="7.33203125" style="93" customWidth="1"/>
    <col min="10" max="10" width="7.109375" style="93" customWidth="1"/>
    <col min="11" max="11" width="8.6640625" style="93" customWidth="1"/>
    <col min="12" max="12" width="9.33203125" style="94" customWidth="1"/>
    <col min="13" max="13" width="7.109375" style="94" customWidth="1"/>
    <col min="14" max="14" width="7.88671875" style="94" customWidth="1"/>
    <col min="15" max="15" width="9.5546875" style="94" customWidth="1"/>
    <col min="16" max="16" width="12.33203125" style="96" customWidth="1"/>
    <col min="17" max="17" width="14" style="96" customWidth="1"/>
    <col min="18" max="18" width="9.109375" style="97" customWidth="1"/>
    <col min="19" max="19" width="8.33203125" style="97" customWidth="1"/>
    <col min="20" max="20" width="8.33203125" style="95" customWidth="1"/>
    <col min="21" max="21" width="10.33203125" style="95" customWidth="1"/>
    <col min="22" max="22" width="9.88671875" style="95" customWidth="1"/>
    <col min="23" max="23" width="12.33203125" style="95" customWidth="1"/>
    <col min="24" max="24" width="11.109375" style="95" customWidth="1"/>
    <col min="25" max="25" width="23.33203125" style="97" customWidth="1"/>
    <col min="26" max="255" width="8.88671875" style="93"/>
    <col min="256" max="256" width="6.109375" style="93" customWidth="1"/>
    <col min="257" max="257" width="18.44140625" style="93" customWidth="1"/>
    <col min="258" max="258" width="60.44140625" style="93" customWidth="1"/>
    <col min="259" max="259" width="4.88671875" style="93" customWidth="1"/>
    <col min="260" max="260" width="6.109375" style="93" customWidth="1"/>
    <col min="261" max="261" width="5.88671875" style="93" customWidth="1"/>
    <col min="262" max="264" width="7.33203125" style="93" customWidth="1"/>
    <col min="265" max="265" width="7.109375" style="93" customWidth="1"/>
    <col min="266" max="266" width="8.6640625" style="93" customWidth="1"/>
    <col min="267" max="267" width="9.33203125" style="93" customWidth="1"/>
    <col min="268" max="268" width="7.109375" style="93" customWidth="1"/>
    <col min="269" max="269" width="7.88671875" style="93" customWidth="1"/>
    <col min="270" max="270" width="9.5546875" style="93" customWidth="1"/>
    <col min="271" max="271" width="12.33203125" style="93" customWidth="1"/>
    <col min="272" max="272" width="14" style="93" customWidth="1"/>
    <col min="273" max="273" width="9.109375" style="93" customWidth="1"/>
    <col min="274" max="275" width="8.33203125" style="93" customWidth="1"/>
    <col min="276" max="276" width="10.33203125" style="93" customWidth="1"/>
    <col min="277" max="277" width="9.88671875" style="93" customWidth="1"/>
    <col min="278" max="278" width="12.33203125" style="93" customWidth="1"/>
    <col min="279" max="279" width="11.109375" style="93" customWidth="1"/>
    <col min="280" max="280" width="8.33203125" style="93" customWidth="1"/>
    <col min="281" max="511" width="8.88671875" style="93"/>
    <col min="512" max="512" width="6.109375" style="93" customWidth="1"/>
    <col min="513" max="513" width="18.44140625" style="93" customWidth="1"/>
    <col min="514" max="514" width="60.44140625" style="93" customWidth="1"/>
    <col min="515" max="515" width="4.88671875" style="93" customWidth="1"/>
    <col min="516" max="516" width="6.109375" style="93" customWidth="1"/>
    <col min="517" max="517" width="5.88671875" style="93" customWidth="1"/>
    <col min="518" max="520" width="7.33203125" style="93" customWidth="1"/>
    <col min="521" max="521" width="7.109375" style="93" customWidth="1"/>
    <col min="522" max="522" width="8.6640625" style="93" customWidth="1"/>
    <col min="523" max="523" width="9.33203125" style="93" customWidth="1"/>
    <col min="524" max="524" width="7.109375" style="93" customWidth="1"/>
    <col min="525" max="525" width="7.88671875" style="93" customWidth="1"/>
    <col min="526" max="526" width="9.5546875" style="93" customWidth="1"/>
    <col min="527" max="527" width="12.33203125" style="93" customWidth="1"/>
    <col min="528" max="528" width="14" style="93" customWidth="1"/>
    <col min="529" max="529" width="9.109375" style="93" customWidth="1"/>
    <col min="530" max="531" width="8.33203125" style="93" customWidth="1"/>
    <col min="532" max="532" width="10.33203125" style="93" customWidth="1"/>
    <col min="533" max="533" width="9.88671875" style="93" customWidth="1"/>
    <col min="534" max="534" width="12.33203125" style="93" customWidth="1"/>
    <col min="535" max="535" width="11.109375" style="93" customWidth="1"/>
    <col min="536" max="536" width="8.33203125" style="93" customWidth="1"/>
    <col min="537" max="767" width="8.88671875" style="93"/>
    <col min="768" max="768" width="6.109375" style="93" customWidth="1"/>
    <col min="769" max="769" width="18.44140625" style="93" customWidth="1"/>
    <col min="770" max="770" width="60.44140625" style="93" customWidth="1"/>
    <col min="771" max="771" width="4.88671875" style="93" customWidth="1"/>
    <col min="772" max="772" width="6.109375" style="93" customWidth="1"/>
    <col min="773" max="773" width="5.88671875" style="93" customWidth="1"/>
    <col min="774" max="776" width="7.33203125" style="93" customWidth="1"/>
    <col min="777" max="777" width="7.109375" style="93" customWidth="1"/>
    <col min="778" max="778" width="8.6640625" style="93" customWidth="1"/>
    <col min="779" max="779" width="9.33203125" style="93" customWidth="1"/>
    <col min="780" max="780" width="7.109375" style="93" customWidth="1"/>
    <col min="781" max="781" width="7.88671875" style="93" customWidth="1"/>
    <col min="782" max="782" width="9.5546875" style="93" customWidth="1"/>
    <col min="783" max="783" width="12.33203125" style="93" customWidth="1"/>
    <col min="784" max="784" width="14" style="93" customWidth="1"/>
    <col min="785" max="785" width="9.109375" style="93" customWidth="1"/>
    <col min="786" max="787" width="8.33203125" style="93" customWidth="1"/>
    <col min="788" max="788" width="10.33203125" style="93" customWidth="1"/>
    <col min="789" max="789" width="9.88671875" style="93" customWidth="1"/>
    <col min="790" max="790" width="12.33203125" style="93" customWidth="1"/>
    <col min="791" max="791" width="11.109375" style="93" customWidth="1"/>
    <col min="792" max="792" width="8.33203125" style="93" customWidth="1"/>
    <col min="793" max="1023" width="8.88671875" style="93"/>
    <col min="1024" max="1024" width="6.109375" style="93" customWidth="1"/>
    <col min="1025" max="1025" width="18.44140625" style="93" customWidth="1"/>
    <col min="1026" max="1026" width="60.44140625" style="93" customWidth="1"/>
    <col min="1027" max="1027" width="4.88671875" style="93" customWidth="1"/>
    <col min="1028" max="1028" width="6.109375" style="93" customWidth="1"/>
    <col min="1029" max="1029" width="5.88671875" style="93" customWidth="1"/>
    <col min="1030" max="1032" width="7.33203125" style="93" customWidth="1"/>
    <col min="1033" max="1033" width="7.109375" style="93" customWidth="1"/>
    <col min="1034" max="1034" width="8.6640625" style="93" customWidth="1"/>
    <col min="1035" max="1035" width="9.33203125" style="93" customWidth="1"/>
    <col min="1036" max="1036" width="7.109375" style="93" customWidth="1"/>
    <col min="1037" max="1037" width="7.88671875" style="93" customWidth="1"/>
    <col min="1038" max="1038" width="9.5546875" style="93" customWidth="1"/>
    <col min="1039" max="1039" width="12.33203125" style="93" customWidth="1"/>
    <col min="1040" max="1040" width="14" style="93" customWidth="1"/>
    <col min="1041" max="1041" width="9.109375" style="93" customWidth="1"/>
    <col min="1042" max="1043" width="8.33203125" style="93" customWidth="1"/>
    <col min="1044" max="1044" width="10.33203125" style="93" customWidth="1"/>
    <col min="1045" max="1045" width="9.88671875" style="93" customWidth="1"/>
    <col min="1046" max="1046" width="12.33203125" style="93" customWidth="1"/>
    <col min="1047" max="1047" width="11.109375" style="93" customWidth="1"/>
    <col min="1048" max="1048" width="8.33203125" style="93" customWidth="1"/>
    <col min="1049" max="1279" width="8.88671875" style="93"/>
    <col min="1280" max="1280" width="6.109375" style="93" customWidth="1"/>
    <col min="1281" max="1281" width="18.44140625" style="93" customWidth="1"/>
    <col min="1282" max="1282" width="60.44140625" style="93" customWidth="1"/>
    <col min="1283" max="1283" width="4.88671875" style="93" customWidth="1"/>
    <col min="1284" max="1284" width="6.109375" style="93" customWidth="1"/>
    <col min="1285" max="1285" width="5.88671875" style="93" customWidth="1"/>
    <col min="1286" max="1288" width="7.33203125" style="93" customWidth="1"/>
    <col min="1289" max="1289" width="7.109375" style="93" customWidth="1"/>
    <col min="1290" max="1290" width="8.6640625" style="93" customWidth="1"/>
    <col min="1291" max="1291" width="9.33203125" style="93" customWidth="1"/>
    <col min="1292" max="1292" width="7.109375" style="93" customWidth="1"/>
    <col min="1293" max="1293" width="7.88671875" style="93" customWidth="1"/>
    <col min="1294" max="1294" width="9.5546875" style="93" customWidth="1"/>
    <col min="1295" max="1295" width="12.33203125" style="93" customWidth="1"/>
    <col min="1296" max="1296" width="14" style="93" customWidth="1"/>
    <col min="1297" max="1297" width="9.109375" style="93" customWidth="1"/>
    <col min="1298" max="1299" width="8.33203125" style="93" customWidth="1"/>
    <col min="1300" max="1300" width="10.33203125" style="93" customWidth="1"/>
    <col min="1301" max="1301" width="9.88671875" style="93" customWidth="1"/>
    <col min="1302" max="1302" width="12.33203125" style="93" customWidth="1"/>
    <col min="1303" max="1303" width="11.109375" style="93" customWidth="1"/>
    <col min="1304" max="1304" width="8.33203125" style="93" customWidth="1"/>
    <col min="1305" max="1535" width="8.88671875" style="93"/>
    <col min="1536" max="1536" width="6.109375" style="93" customWidth="1"/>
    <col min="1537" max="1537" width="18.44140625" style="93" customWidth="1"/>
    <col min="1538" max="1538" width="60.44140625" style="93" customWidth="1"/>
    <col min="1539" max="1539" width="4.88671875" style="93" customWidth="1"/>
    <col min="1540" max="1540" width="6.109375" style="93" customWidth="1"/>
    <col min="1541" max="1541" width="5.88671875" style="93" customWidth="1"/>
    <col min="1542" max="1544" width="7.33203125" style="93" customWidth="1"/>
    <col min="1545" max="1545" width="7.109375" style="93" customWidth="1"/>
    <col min="1546" max="1546" width="8.6640625" style="93" customWidth="1"/>
    <col min="1547" max="1547" width="9.33203125" style="93" customWidth="1"/>
    <col min="1548" max="1548" width="7.109375" style="93" customWidth="1"/>
    <col min="1549" max="1549" width="7.88671875" style="93" customWidth="1"/>
    <col min="1550" max="1550" width="9.5546875" style="93" customWidth="1"/>
    <col min="1551" max="1551" width="12.33203125" style="93" customWidth="1"/>
    <col min="1552" max="1552" width="14" style="93" customWidth="1"/>
    <col min="1553" max="1553" width="9.109375" style="93" customWidth="1"/>
    <col min="1554" max="1555" width="8.33203125" style="93" customWidth="1"/>
    <col min="1556" max="1556" width="10.33203125" style="93" customWidth="1"/>
    <col min="1557" max="1557" width="9.88671875" style="93" customWidth="1"/>
    <col min="1558" max="1558" width="12.33203125" style="93" customWidth="1"/>
    <col min="1559" max="1559" width="11.109375" style="93" customWidth="1"/>
    <col min="1560" max="1560" width="8.33203125" style="93" customWidth="1"/>
    <col min="1561" max="1791" width="8.88671875" style="93"/>
    <col min="1792" max="1792" width="6.109375" style="93" customWidth="1"/>
    <col min="1793" max="1793" width="18.44140625" style="93" customWidth="1"/>
    <col min="1794" max="1794" width="60.44140625" style="93" customWidth="1"/>
    <col min="1795" max="1795" width="4.88671875" style="93" customWidth="1"/>
    <col min="1796" max="1796" width="6.109375" style="93" customWidth="1"/>
    <col min="1797" max="1797" width="5.88671875" style="93" customWidth="1"/>
    <col min="1798" max="1800" width="7.33203125" style="93" customWidth="1"/>
    <col min="1801" max="1801" width="7.109375" style="93" customWidth="1"/>
    <col min="1802" max="1802" width="8.6640625" style="93" customWidth="1"/>
    <col min="1803" max="1803" width="9.33203125" style="93" customWidth="1"/>
    <col min="1804" max="1804" width="7.109375" style="93" customWidth="1"/>
    <col min="1805" max="1805" width="7.88671875" style="93" customWidth="1"/>
    <col min="1806" max="1806" width="9.5546875" style="93" customWidth="1"/>
    <col min="1807" max="1807" width="12.33203125" style="93" customWidth="1"/>
    <col min="1808" max="1808" width="14" style="93" customWidth="1"/>
    <col min="1809" max="1809" width="9.109375" style="93" customWidth="1"/>
    <col min="1810" max="1811" width="8.33203125" style="93" customWidth="1"/>
    <col min="1812" max="1812" width="10.33203125" style="93" customWidth="1"/>
    <col min="1813" max="1813" width="9.88671875" style="93" customWidth="1"/>
    <col min="1814" max="1814" width="12.33203125" style="93" customWidth="1"/>
    <col min="1815" max="1815" width="11.109375" style="93" customWidth="1"/>
    <col min="1816" max="1816" width="8.33203125" style="93" customWidth="1"/>
    <col min="1817" max="2047" width="8.88671875" style="93"/>
    <col min="2048" max="2048" width="6.109375" style="93" customWidth="1"/>
    <col min="2049" max="2049" width="18.44140625" style="93" customWidth="1"/>
    <col min="2050" max="2050" width="60.44140625" style="93" customWidth="1"/>
    <col min="2051" max="2051" width="4.88671875" style="93" customWidth="1"/>
    <col min="2052" max="2052" width="6.109375" style="93" customWidth="1"/>
    <col min="2053" max="2053" width="5.88671875" style="93" customWidth="1"/>
    <col min="2054" max="2056" width="7.33203125" style="93" customWidth="1"/>
    <col min="2057" max="2057" width="7.109375" style="93" customWidth="1"/>
    <col min="2058" max="2058" width="8.6640625" style="93" customWidth="1"/>
    <col min="2059" max="2059" width="9.33203125" style="93" customWidth="1"/>
    <col min="2060" max="2060" width="7.109375" style="93" customWidth="1"/>
    <col min="2061" max="2061" width="7.88671875" style="93" customWidth="1"/>
    <col min="2062" max="2062" width="9.5546875" style="93" customWidth="1"/>
    <col min="2063" max="2063" width="12.33203125" style="93" customWidth="1"/>
    <col min="2064" max="2064" width="14" style="93" customWidth="1"/>
    <col min="2065" max="2065" width="9.109375" style="93" customWidth="1"/>
    <col min="2066" max="2067" width="8.33203125" style="93" customWidth="1"/>
    <col min="2068" max="2068" width="10.33203125" style="93" customWidth="1"/>
    <col min="2069" max="2069" width="9.88671875" style="93" customWidth="1"/>
    <col min="2070" max="2070" width="12.33203125" style="93" customWidth="1"/>
    <col min="2071" max="2071" width="11.109375" style="93" customWidth="1"/>
    <col min="2072" max="2072" width="8.33203125" style="93" customWidth="1"/>
    <col min="2073" max="2303" width="8.88671875" style="93"/>
    <col min="2304" max="2304" width="6.109375" style="93" customWidth="1"/>
    <col min="2305" max="2305" width="18.44140625" style="93" customWidth="1"/>
    <col min="2306" max="2306" width="60.44140625" style="93" customWidth="1"/>
    <col min="2307" max="2307" width="4.88671875" style="93" customWidth="1"/>
    <col min="2308" max="2308" width="6.109375" style="93" customWidth="1"/>
    <col min="2309" max="2309" width="5.88671875" style="93" customWidth="1"/>
    <col min="2310" max="2312" width="7.33203125" style="93" customWidth="1"/>
    <col min="2313" max="2313" width="7.109375" style="93" customWidth="1"/>
    <col min="2314" max="2314" width="8.6640625" style="93" customWidth="1"/>
    <col min="2315" max="2315" width="9.33203125" style="93" customWidth="1"/>
    <col min="2316" max="2316" width="7.109375" style="93" customWidth="1"/>
    <col min="2317" max="2317" width="7.88671875" style="93" customWidth="1"/>
    <col min="2318" max="2318" width="9.5546875" style="93" customWidth="1"/>
    <col min="2319" max="2319" width="12.33203125" style="93" customWidth="1"/>
    <col min="2320" max="2320" width="14" style="93" customWidth="1"/>
    <col min="2321" max="2321" width="9.109375" style="93" customWidth="1"/>
    <col min="2322" max="2323" width="8.33203125" style="93" customWidth="1"/>
    <col min="2324" max="2324" width="10.33203125" style="93" customWidth="1"/>
    <col min="2325" max="2325" width="9.88671875" style="93" customWidth="1"/>
    <col min="2326" max="2326" width="12.33203125" style="93" customWidth="1"/>
    <col min="2327" max="2327" width="11.109375" style="93" customWidth="1"/>
    <col min="2328" max="2328" width="8.33203125" style="93" customWidth="1"/>
    <col min="2329" max="2559" width="8.88671875" style="93"/>
    <col min="2560" max="2560" width="6.109375" style="93" customWidth="1"/>
    <col min="2561" max="2561" width="18.44140625" style="93" customWidth="1"/>
    <col min="2562" max="2562" width="60.44140625" style="93" customWidth="1"/>
    <col min="2563" max="2563" width="4.88671875" style="93" customWidth="1"/>
    <col min="2564" max="2564" width="6.109375" style="93" customWidth="1"/>
    <col min="2565" max="2565" width="5.88671875" style="93" customWidth="1"/>
    <col min="2566" max="2568" width="7.33203125" style="93" customWidth="1"/>
    <col min="2569" max="2569" width="7.109375" style="93" customWidth="1"/>
    <col min="2570" max="2570" width="8.6640625" style="93" customWidth="1"/>
    <col min="2571" max="2571" width="9.33203125" style="93" customWidth="1"/>
    <col min="2572" max="2572" width="7.109375" style="93" customWidth="1"/>
    <col min="2573" max="2573" width="7.88671875" style="93" customWidth="1"/>
    <col min="2574" max="2574" width="9.5546875" style="93" customWidth="1"/>
    <col min="2575" max="2575" width="12.33203125" style="93" customWidth="1"/>
    <col min="2576" max="2576" width="14" style="93" customWidth="1"/>
    <col min="2577" max="2577" width="9.109375" style="93" customWidth="1"/>
    <col min="2578" max="2579" width="8.33203125" style="93" customWidth="1"/>
    <col min="2580" max="2580" width="10.33203125" style="93" customWidth="1"/>
    <col min="2581" max="2581" width="9.88671875" style="93" customWidth="1"/>
    <col min="2582" max="2582" width="12.33203125" style="93" customWidth="1"/>
    <col min="2583" max="2583" width="11.109375" style="93" customWidth="1"/>
    <col min="2584" max="2584" width="8.33203125" style="93" customWidth="1"/>
    <col min="2585" max="2815" width="8.88671875" style="93"/>
    <col min="2816" max="2816" width="6.109375" style="93" customWidth="1"/>
    <col min="2817" max="2817" width="18.44140625" style="93" customWidth="1"/>
    <col min="2818" max="2818" width="60.44140625" style="93" customWidth="1"/>
    <col min="2819" max="2819" width="4.88671875" style="93" customWidth="1"/>
    <col min="2820" max="2820" width="6.109375" style="93" customWidth="1"/>
    <col min="2821" max="2821" width="5.88671875" style="93" customWidth="1"/>
    <col min="2822" max="2824" width="7.33203125" style="93" customWidth="1"/>
    <col min="2825" max="2825" width="7.109375" style="93" customWidth="1"/>
    <col min="2826" max="2826" width="8.6640625" style="93" customWidth="1"/>
    <col min="2827" max="2827" width="9.33203125" style="93" customWidth="1"/>
    <col min="2828" max="2828" width="7.109375" style="93" customWidth="1"/>
    <col min="2829" max="2829" width="7.88671875" style="93" customWidth="1"/>
    <col min="2830" max="2830" width="9.5546875" style="93" customWidth="1"/>
    <col min="2831" max="2831" width="12.33203125" style="93" customWidth="1"/>
    <col min="2832" max="2832" width="14" style="93" customWidth="1"/>
    <col min="2833" max="2833" width="9.109375" style="93" customWidth="1"/>
    <col min="2834" max="2835" width="8.33203125" style="93" customWidth="1"/>
    <col min="2836" max="2836" width="10.33203125" style="93" customWidth="1"/>
    <col min="2837" max="2837" width="9.88671875" style="93" customWidth="1"/>
    <col min="2838" max="2838" width="12.33203125" style="93" customWidth="1"/>
    <col min="2839" max="2839" width="11.109375" style="93" customWidth="1"/>
    <col min="2840" max="2840" width="8.33203125" style="93" customWidth="1"/>
    <col min="2841" max="3071" width="8.88671875" style="93"/>
    <col min="3072" max="3072" width="6.109375" style="93" customWidth="1"/>
    <col min="3073" max="3073" width="18.44140625" style="93" customWidth="1"/>
    <col min="3074" max="3074" width="60.44140625" style="93" customWidth="1"/>
    <col min="3075" max="3075" width="4.88671875" style="93" customWidth="1"/>
    <col min="3076" max="3076" width="6.109375" style="93" customWidth="1"/>
    <col min="3077" max="3077" width="5.88671875" style="93" customWidth="1"/>
    <col min="3078" max="3080" width="7.33203125" style="93" customWidth="1"/>
    <col min="3081" max="3081" width="7.109375" style="93" customWidth="1"/>
    <col min="3082" max="3082" width="8.6640625" style="93" customWidth="1"/>
    <col min="3083" max="3083" width="9.33203125" style="93" customWidth="1"/>
    <col min="3084" max="3084" width="7.109375" style="93" customWidth="1"/>
    <col min="3085" max="3085" width="7.88671875" style="93" customWidth="1"/>
    <col min="3086" max="3086" width="9.5546875" style="93" customWidth="1"/>
    <col min="3087" max="3087" width="12.33203125" style="93" customWidth="1"/>
    <col min="3088" max="3088" width="14" style="93" customWidth="1"/>
    <col min="3089" max="3089" width="9.109375" style="93" customWidth="1"/>
    <col min="3090" max="3091" width="8.33203125" style="93" customWidth="1"/>
    <col min="3092" max="3092" width="10.33203125" style="93" customWidth="1"/>
    <col min="3093" max="3093" width="9.88671875" style="93" customWidth="1"/>
    <col min="3094" max="3094" width="12.33203125" style="93" customWidth="1"/>
    <col min="3095" max="3095" width="11.109375" style="93" customWidth="1"/>
    <col min="3096" max="3096" width="8.33203125" style="93" customWidth="1"/>
    <col min="3097" max="3327" width="8.88671875" style="93"/>
    <col min="3328" max="3328" width="6.109375" style="93" customWidth="1"/>
    <col min="3329" max="3329" width="18.44140625" style="93" customWidth="1"/>
    <col min="3330" max="3330" width="60.44140625" style="93" customWidth="1"/>
    <col min="3331" max="3331" width="4.88671875" style="93" customWidth="1"/>
    <col min="3332" max="3332" width="6.109375" style="93" customWidth="1"/>
    <col min="3333" max="3333" width="5.88671875" style="93" customWidth="1"/>
    <col min="3334" max="3336" width="7.33203125" style="93" customWidth="1"/>
    <col min="3337" max="3337" width="7.109375" style="93" customWidth="1"/>
    <col min="3338" max="3338" width="8.6640625" style="93" customWidth="1"/>
    <col min="3339" max="3339" width="9.33203125" style="93" customWidth="1"/>
    <col min="3340" max="3340" width="7.109375" style="93" customWidth="1"/>
    <col min="3341" max="3341" width="7.88671875" style="93" customWidth="1"/>
    <col min="3342" max="3342" width="9.5546875" style="93" customWidth="1"/>
    <col min="3343" max="3343" width="12.33203125" style="93" customWidth="1"/>
    <col min="3344" max="3344" width="14" style="93" customWidth="1"/>
    <col min="3345" max="3345" width="9.109375" style="93" customWidth="1"/>
    <col min="3346" max="3347" width="8.33203125" style="93" customWidth="1"/>
    <col min="3348" max="3348" width="10.33203125" style="93" customWidth="1"/>
    <col min="3349" max="3349" width="9.88671875" style="93" customWidth="1"/>
    <col min="3350" max="3350" width="12.33203125" style="93" customWidth="1"/>
    <col min="3351" max="3351" width="11.109375" style="93" customWidth="1"/>
    <col min="3352" max="3352" width="8.33203125" style="93" customWidth="1"/>
    <col min="3353" max="3583" width="8.88671875" style="93"/>
    <col min="3584" max="3584" width="6.109375" style="93" customWidth="1"/>
    <col min="3585" max="3585" width="18.44140625" style="93" customWidth="1"/>
    <col min="3586" max="3586" width="60.44140625" style="93" customWidth="1"/>
    <col min="3587" max="3587" width="4.88671875" style="93" customWidth="1"/>
    <col min="3588" max="3588" width="6.109375" style="93" customWidth="1"/>
    <col min="3589" max="3589" width="5.88671875" style="93" customWidth="1"/>
    <col min="3590" max="3592" width="7.33203125" style="93" customWidth="1"/>
    <col min="3593" max="3593" width="7.109375" style="93" customWidth="1"/>
    <col min="3594" max="3594" width="8.6640625" style="93" customWidth="1"/>
    <col min="3595" max="3595" width="9.33203125" style="93" customWidth="1"/>
    <col min="3596" max="3596" width="7.109375" style="93" customWidth="1"/>
    <col min="3597" max="3597" width="7.88671875" style="93" customWidth="1"/>
    <col min="3598" max="3598" width="9.5546875" style="93" customWidth="1"/>
    <col min="3599" max="3599" width="12.33203125" style="93" customWidth="1"/>
    <col min="3600" max="3600" width="14" style="93" customWidth="1"/>
    <col min="3601" max="3601" width="9.109375" style="93" customWidth="1"/>
    <col min="3602" max="3603" width="8.33203125" style="93" customWidth="1"/>
    <col min="3604" max="3604" width="10.33203125" style="93" customWidth="1"/>
    <col min="3605" max="3605" width="9.88671875" style="93" customWidth="1"/>
    <col min="3606" max="3606" width="12.33203125" style="93" customWidth="1"/>
    <col min="3607" max="3607" width="11.109375" style="93" customWidth="1"/>
    <col min="3608" max="3608" width="8.33203125" style="93" customWidth="1"/>
    <col min="3609" max="3839" width="8.88671875" style="93"/>
    <col min="3840" max="3840" width="6.109375" style="93" customWidth="1"/>
    <col min="3841" max="3841" width="18.44140625" style="93" customWidth="1"/>
    <col min="3842" max="3842" width="60.44140625" style="93" customWidth="1"/>
    <col min="3843" max="3843" width="4.88671875" style="93" customWidth="1"/>
    <col min="3844" max="3844" width="6.109375" style="93" customWidth="1"/>
    <col min="3845" max="3845" width="5.88671875" style="93" customWidth="1"/>
    <col min="3846" max="3848" width="7.33203125" style="93" customWidth="1"/>
    <col min="3849" max="3849" width="7.109375" style="93" customWidth="1"/>
    <col min="3850" max="3850" width="8.6640625" style="93" customWidth="1"/>
    <col min="3851" max="3851" width="9.33203125" style="93" customWidth="1"/>
    <col min="3852" max="3852" width="7.109375" style="93" customWidth="1"/>
    <col min="3853" max="3853" width="7.88671875" style="93" customWidth="1"/>
    <col min="3854" max="3854" width="9.5546875" style="93" customWidth="1"/>
    <col min="3855" max="3855" width="12.33203125" style="93" customWidth="1"/>
    <col min="3856" max="3856" width="14" style="93" customWidth="1"/>
    <col min="3857" max="3857" width="9.109375" style="93" customWidth="1"/>
    <col min="3858" max="3859" width="8.33203125" style="93" customWidth="1"/>
    <col min="3860" max="3860" width="10.33203125" style="93" customWidth="1"/>
    <col min="3861" max="3861" width="9.88671875" style="93" customWidth="1"/>
    <col min="3862" max="3862" width="12.33203125" style="93" customWidth="1"/>
    <col min="3863" max="3863" width="11.109375" style="93" customWidth="1"/>
    <col min="3864" max="3864" width="8.33203125" style="93" customWidth="1"/>
    <col min="3865" max="4095" width="8.88671875" style="93"/>
    <col min="4096" max="4096" width="6.109375" style="93" customWidth="1"/>
    <col min="4097" max="4097" width="18.44140625" style="93" customWidth="1"/>
    <col min="4098" max="4098" width="60.44140625" style="93" customWidth="1"/>
    <col min="4099" max="4099" width="4.88671875" style="93" customWidth="1"/>
    <col min="4100" max="4100" width="6.109375" style="93" customWidth="1"/>
    <col min="4101" max="4101" width="5.88671875" style="93" customWidth="1"/>
    <col min="4102" max="4104" width="7.33203125" style="93" customWidth="1"/>
    <col min="4105" max="4105" width="7.109375" style="93" customWidth="1"/>
    <col min="4106" max="4106" width="8.6640625" style="93" customWidth="1"/>
    <col min="4107" max="4107" width="9.33203125" style="93" customWidth="1"/>
    <col min="4108" max="4108" width="7.109375" style="93" customWidth="1"/>
    <col min="4109" max="4109" width="7.88671875" style="93" customWidth="1"/>
    <col min="4110" max="4110" width="9.5546875" style="93" customWidth="1"/>
    <col min="4111" max="4111" width="12.33203125" style="93" customWidth="1"/>
    <col min="4112" max="4112" width="14" style="93" customWidth="1"/>
    <col min="4113" max="4113" width="9.109375" style="93" customWidth="1"/>
    <col min="4114" max="4115" width="8.33203125" style="93" customWidth="1"/>
    <col min="4116" max="4116" width="10.33203125" style="93" customWidth="1"/>
    <col min="4117" max="4117" width="9.88671875" style="93" customWidth="1"/>
    <col min="4118" max="4118" width="12.33203125" style="93" customWidth="1"/>
    <col min="4119" max="4119" width="11.109375" style="93" customWidth="1"/>
    <col min="4120" max="4120" width="8.33203125" style="93" customWidth="1"/>
    <col min="4121" max="4351" width="8.88671875" style="93"/>
    <col min="4352" max="4352" width="6.109375" style="93" customWidth="1"/>
    <col min="4353" max="4353" width="18.44140625" style="93" customWidth="1"/>
    <col min="4354" max="4354" width="60.44140625" style="93" customWidth="1"/>
    <col min="4355" max="4355" width="4.88671875" style="93" customWidth="1"/>
    <col min="4356" max="4356" width="6.109375" style="93" customWidth="1"/>
    <col min="4357" max="4357" width="5.88671875" style="93" customWidth="1"/>
    <col min="4358" max="4360" width="7.33203125" style="93" customWidth="1"/>
    <col min="4361" max="4361" width="7.109375" style="93" customWidth="1"/>
    <col min="4362" max="4362" width="8.6640625" style="93" customWidth="1"/>
    <col min="4363" max="4363" width="9.33203125" style="93" customWidth="1"/>
    <col min="4364" max="4364" width="7.109375" style="93" customWidth="1"/>
    <col min="4365" max="4365" width="7.88671875" style="93" customWidth="1"/>
    <col min="4366" max="4366" width="9.5546875" style="93" customWidth="1"/>
    <col min="4367" max="4367" width="12.33203125" style="93" customWidth="1"/>
    <col min="4368" max="4368" width="14" style="93" customWidth="1"/>
    <col min="4369" max="4369" width="9.109375" style="93" customWidth="1"/>
    <col min="4370" max="4371" width="8.33203125" style="93" customWidth="1"/>
    <col min="4372" max="4372" width="10.33203125" style="93" customWidth="1"/>
    <col min="4373" max="4373" width="9.88671875" style="93" customWidth="1"/>
    <col min="4374" max="4374" width="12.33203125" style="93" customWidth="1"/>
    <col min="4375" max="4375" width="11.109375" style="93" customWidth="1"/>
    <col min="4376" max="4376" width="8.33203125" style="93" customWidth="1"/>
    <col min="4377" max="4607" width="8.88671875" style="93"/>
    <col min="4608" max="4608" width="6.109375" style="93" customWidth="1"/>
    <col min="4609" max="4609" width="18.44140625" style="93" customWidth="1"/>
    <col min="4610" max="4610" width="60.44140625" style="93" customWidth="1"/>
    <col min="4611" max="4611" width="4.88671875" style="93" customWidth="1"/>
    <col min="4612" max="4612" width="6.109375" style="93" customWidth="1"/>
    <col min="4613" max="4613" width="5.88671875" style="93" customWidth="1"/>
    <col min="4614" max="4616" width="7.33203125" style="93" customWidth="1"/>
    <col min="4617" max="4617" width="7.109375" style="93" customWidth="1"/>
    <col min="4618" max="4618" width="8.6640625" style="93" customWidth="1"/>
    <col min="4619" max="4619" width="9.33203125" style="93" customWidth="1"/>
    <col min="4620" max="4620" width="7.109375" style="93" customWidth="1"/>
    <col min="4621" max="4621" width="7.88671875" style="93" customWidth="1"/>
    <col min="4622" max="4622" width="9.5546875" style="93" customWidth="1"/>
    <col min="4623" max="4623" width="12.33203125" style="93" customWidth="1"/>
    <col min="4624" max="4624" width="14" style="93" customWidth="1"/>
    <col min="4625" max="4625" width="9.109375" style="93" customWidth="1"/>
    <col min="4626" max="4627" width="8.33203125" style="93" customWidth="1"/>
    <col min="4628" max="4628" width="10.33203125" style="93" customWidth="1"/>
    <col min="4629" max="4629" width="9.88671875" style="93" customWidth="1"/>
    <col min="4630" max="4630" width="12.33203125" style="93" customWidth="1"/>
    <col min="4631" max="4631" width="11.109375" style="93" customWidth="1"/>
    <col min="4632" max="4632" width="8.33203125" style="93" customWidth="1"/>
    <col min="4633" max="4863" width="8.88671875" style="93"/>
    <col min="4864" max="4864" width="6.109375" style="93" customWidth="1"/>
    <col min="4865" max="4865" width="18.44140625" style="93" customWidth="1"/>
    <col min="4866" max="4866" width="60.44140625" style="93" customWidth="1"/>
    <col min="4867" max="4867" width="4.88671875" style="93" customWidth="1"/>
    <col min="4868" max="4868" width="6.109375" style="93" customWidth="1"/>
    <col min="4869" max="4869" width="5.88671875" style="93" customWidth="1"/>
    <col min="4870" max="4872" width="7.33203125" style="93" customWidth="1"/>
    <col min="4873" max="4873" width="7.109375" style="93" customWidth="1"/>
    <col min="4874" max="4874" width="8.6640625" style="93" customWidth="1"/>
    <col min="4875" max="4875" width="9.33203125" style="93" customWidth="1"/>
    <col min="4876" max="4876" width="7.109375" style="93" customWidth="1"/>
    <col min="4877" max="4877" width="7.88671875" style="93" customWidth="1"/>
    <col min="4878" max="4878" width="9.5546875" style="93" customWidth="1"/>
    <col min="4879" max="4879" width="12.33203125" style="93" customWidth="1"/>
    <col min="4880" max="4880" width="14" style="93" customWidth="1"/>
    <col min="4881" max="4881" width="9.109375" style="93" customWidth="1"/>
    <col min="4882" max="4883" width="8.33203125" style="93" customWidth="1"/>
    <col min="4884" max="4884" width="10.33203125" style="93" customWidth="1"/>
    <col min="4885" max="4885" width="9.88671875" style="93" customWidth="1"/>
    <col min="4886" max="4886" width="12.33203125" style="93" customWidth="1"/>
    <col min="4887" max="4887" width="11.109375" style="93" customWidth="1"/>
    <col min="4888" max="4888" width="8.33203125" style="93" customWidth="1"/>
    <col min="4889" max="5119" width="8.88671875" style="93"/>
    <col min="5120" max="5120" width="6.109375" style="93" customWidth="1"/>
    <col min="5121" max="5121" width="18.44140625" style="93" customWidth="1"/>
    <col min="5122" max="5122" width="60.44140625" style="93" customWidth="1"/>
    <col min="5123" max="5123" width="4.88671875" style="93" customWidth="1"/>
    <col min="5124" max="5124" width="6.109375" style="93" customWidth="1"/>
    <col min="5125" max="5125" width="5.88671875" style="93" customWidth="1"/>
    <col min="5126" max="5128" width="7.33203125" style="93" customWidth="1"/>
    <col min="5129" max="5129" width="7.109375" style="93" customWidth="1"/>
    <col min="5130" max="5130" width="8.6640625" style="93" customWidth="1"/>
    <col min="5131" max="5131" width="9.33203125" style="93" customWidth="1"/>
    <col min="5132" max="5132" width="7.109375" style="93" customWidth="1"/>
    <col min="5133" max="5133" width="7.88671875" style="93" customWidth="1"/>
    <col min="5134" max="5134" width="9.5546875" style="93" customWidth="1"/>
    <col min="5135" max="5135" width="12.33203125" style="93" customWidth="1"/>
    <col min="5136" max="5136" width="14" style="93" customWidth="1"/>
    <col min="5137" max="5137" width="9.109375" style="93" customWidth="1"/>
    <col min="5138" max="5139" width="8.33203125" style="93" customWidth="1"/>
    <col min="5140" max="5140" width="10.33203125" style="93" customWidth="1"/>
    <col min="5141" max="5141" width="9.88671875" style="93" customWidth="1"/>
    <col min="5142" max="5142" width="12.33203125" style="93" customWidth="1"/>
    <col min="5143" max="5143" width="11.109375" style="93" customWidth="1"/>
    <col min="5144" max="5144" width="8.33203125" style="93" customWidth="1"/>
    <col min="5145" max="5375" width="8.88671875" style="93"/>
    <col min="5376" max="5376" width="6.109375" style="93" customWidth="1"/>
    <col min="5377" max="5377" width="18.44140625" style="93" customWidth="1"/>
    <col min="5378" max="5378" width="60.44140625" style="93" customWidth="1"/>
    <col min="5379" max="5379" width="4.88671875" style="93" customWidth="1"/>
    <col min="5380" max="5380" width="6.109375" style="93" customWidth="1"/>
    <col min="5381" max="5381" width="5.88671875" style="93" customWidth="1"/>
    <col min="5382" max="5384" width="7.33203125" style="93" customWidth="1"/>
    <col min="5385" max="5385" width="7.109375" style="93" customWidth="1"/>
    <col min="5386" max="5386" width="8.6640625" style="93" customWidth="1"/>
    <col min="5387" max="5387" width="9.33203125" style="93" customWidth="1"/>
    <col min="5388" max="5388" width="7.109375" style="93" customWidth="1"/>
    <col min="5389" max="5389" width="7.88671875" style="93" customWidth="1"/>
    <col min="5390" max="5390" width="9.5546875" style="93" customWidth="1"/>
    <col min="5391" max="5391" width="12.33203125" style="93" customWidth="1"/>
    <col min="5392" max="5392" width="14" style="93" customWidth="1"/>
    <col min="5393" max="5393" width="9.109375" style="93" customWidth="1"/>
    <col min="5394" max="5395" width="8.33203125" style="93" customWidth="1"/>
    <col min="5396" max="5396" width="10.33203125" style="93" customWidth="1"/>
    <col min="5397" max="5397" width="9.88671875" style="93" customWidth="1"/>
    <col min="5398" max="5398" width="12.33203125" style="93" customWidth="1"/>
    <col min="5399" max="5399" width="11.109375" style="93" customWidth="1"/>
    <col min="5400" max="5400" width="8.33203125" style="93" customWidth="1"/>
    <col min="5401" max="5631" width="8.88671875" style="93"/>
    <col min="5632" max="5632" width="6.109375" style="93" customWidth="1"/>
    <col min="5633" max="5633" width="18.44140625" style="93" customWidth="1"/>
    <col min="5634" max="5634" width="60.44140625" style="93" customWidth="1"/>
    <col min="5635" max="5635" width="4.88671875" style="93" customWidth="1"/>
    <col min="5636" max="5636" width="6.109375" style="93" customWidth="1"/>
    <col min="5637" max="5637" width="5.88671875" style="93" customWidth="1"/>
    <col min="5638" max="5640" width="7.33203125" style="93" customWidth="1"/>
    <col min="5641" max="5641" width="7.109375" style="93" customWidth="1"/>
    <col min="5642" max="5642" width="8.6640625" style="93" customWidth="1"/>
    <col min="5643" max="5643" width="9.33203125" style="93" customWidth="1"/>
    <col min="5644" max="5644" width="7.109375" style="93" customWidth="1"/>
    <col min="5645" max="5645" width="7.88671875" style="93" customWidth="1"/>
    <col min="5646" max="5646" width="9.5546875" style="93" customWidth="1"/>
    <col min="5647" max="5647" width="12.33203125" style="93" customWidth="1"/>
    <col min="5648" max="5648" width="14" style="93" customWidth="1"/>
    <col min="5649" max="5649" width="9.109375" style="93" customWidth="1"/>
    <col min="5650" max="5651" width="8.33203125" style="93" customWidth="1"/>
    <col min="5652" max="5652" width="10.33203125" style="93" customWidth="1"/>
    <col min="5653" max="5653" width="9.88671875" style="93" customWidth="1"/>
    <col min="5654" max="5654" width="12.33203125" style="93" customWidth="1"/>
    <col min="5655" max="5655" width="11.109375" style="93" customWidth="1"/>
    <col min="5656" max="5656" width="8.33203125" style="93" customWidth="1"/>
    <col min="5657" max="5887" width="8.88671875" style="93"/>
    <col min="5888" max="5888" width="6.109375" style="93" customWidth="1"/>
    <col min="5889" max="5889" width="18.44140625" style="93" customWidth="1"/>
    <col min="5890" max="5890" width="60.44140625" style="93" customWidth="1"/>
    <col min="5891" max="5891" width="4.88671875" style="93" customWidth="1"/>
    <col min="5892" max="5892" width="6.109375" style="93" customWidth="1"/>
    <col min="5893" max="5893" width="5.88671875" style="93" customWidth="1"/>
    <col min="5894" max="5896" width="7.33203125" style="93" customWidth="1"/>
    <col min="5897" max="5897" width="7.109375" style="93" customWidth="1"/>
    <col min="5898" max="5898" width="8.6640625" style="93" customWidth="1"/>
    <col min="5899" max="5899" width="9.33203125" style="93" customWidth="1"/>
    <col min="5900" max="5900" width="7.109375" style="93" customWidth="1"/>
    <col min="5901" max="5901" width="7.88671875" style="93" customWidth="1"/>
    <col min="5902" max="5902" width="9.5546875" style="93" customWidth="1"/>
    <col min="5903" max="5903" width="12.33203125" style="93" customWidth="1"/>
    <col min="5904" max="5904" width="14" style="93" customWidth="1"/>
    <col min="5905" max="5905" width="9.109375" style="93" customWidth="1"/>
    <col min="5906" max="5907" width="8.33203125" style="93" customWidth="1"/>
    <col min="5908" max="5908" width="10.33203125" style="93" customWidth="1"/>
    <col min="5909" max="5909" width="9.88671875" style="93" customWidth="1"/>
    <col min="5910" max="5910" width="12.33203125" style="93" customWidth="1"/>
    <col min="5911" max="5911" width="11.109375" style="93" customWidth="1"/>
    <col min="5912" max="5912" width="8.33203125" style="93" customWidth="1"/>
    <col min="5913" max="6143" width="8.88671875" style="93"/>
    <col min="6144" max="6144" width="6.109375" style="93" customWidth="1"/>
    <col min="6145" max="6145" width="18.44140625" style="93" customWidth="1"/>
    <col min="6146" max="6146" width="60.44140625" style="93" customWidth="1"/>
    <col min="6147" max="6147" width="4.88671875" style="93" customWidth="1"/>
    <col min="6148" max="6148" width="6.109375" style="93" customWidth="1"/>
    <col min="6149" max="6149" width="5.88671875" style="93" customWidth="1"/>
    <col min="6150" max="6152" width="7.33203125" style="93" customWidth="1"/>
    <col min="6153" max="6153" width="7.109375" style="93" customWidth="1"/>
    <col min="6154" max="6154" width="8.6640625" style="93" customWidth="1"/>
    <col min="6155" max="6155" width="9.33203125" style="93" customWidth="1"/>
    <col min="6156" max="6156" width="7.109375" style="93" customWidth="1"/>
    <col min="6157" max="6157" width="7.88671875" style="93" customWidth="1"/>
    <col min="6158" max="6158" width="9.5546875" style="93" customWidth="1"/>
    <col min="6159" max="6159" width="12.33203125" style="93" customWidth="1"/>
    <col min="6160" max="6160" width="14" style="93" customWidth="1"/>
    <col min="6161" max="6161" width="9.109375" style="93" customWidth="1"/>
    <col min="6162" max="6163" width="8.33203125" style="93" customWidth="1"/>
    <col min="6164" max="6164" width="10.33203125" style="93" customWidth="1"/>
    <col min="6165" max="6165" width="9.88671875" style="93" customWidth="1"/>
    <col min="6166" max="6166" width="12.33203125" style="93" customWidth="1"/>
    <col min="6167" max="6167" width="11.109375" style="93" customWidth="1"/>
    <col min="6168" max="6168" width="8.33203125" style="93" customWidth="1"/>
    <col min="6169" max="6399" width="8.88671875" style="93"/>
    <col min="6400" max="6400" width="6.109375" style="93" customWidth="1"/>
    <col min="6401" max="6401" width="18.44140625" style="93" customWidth="1"/>
    <col min="6402" max="6402" width="60.44140625" style="93" customWidth="1"/>
    <col min="6403" max="6403" width="4.88671875" style="93" customWidth="1"/>
    <col min="6404" max="6404" width="6.109375" style="93" customWidth="1"/>
    <col min="6405" max="6405" width="5.88671875" style="93" customWidth="1"/>
    <col min="6406" max="6408" width="7.33203125" style="93" customWidth="1"/>
    <col min="6409" max="6409" width="7.109375" style="93" customWidth="1"/>
    <col min="6410" max="6410" width="8.6640625" style="93" customWidth="1"/>
    <col min="6411" max="6411" width="9.33203125" style="93" customWidth="1"/>
    <col min="6412" max="6412" width="7.109375" style="93" customWidth="1"/>
    <col min="6413" max="6413" width="7.88671875" style="93" customWidth="1"/>
    <col min="6414" max="6414" width="9.5546875" style="93" customWidth="1"/>
    <col min="6415" max="6415" width="12.33203125" style="93" customWidth="1"/>
    <col min="6416" max="6416" width="14" style="93" customWidth="1"/>
    <col min="6417" max="6417" width="9.109375" style="93" customWidth="1"/>
    <col min="6418" max="6419" width="8.33203125" style="93" customWidth="1"/>
    <col min="6420" max="6420" width="10.33203125" style="93" customWidth="1"/>
    <col min="6421" max="6421" width="9.88671875" style="93" customWidth="1"/>
    <col min="6422" max="6422" width="12.33203125" style="93" customWidth="1"/>
    <col min="6423" max="6423" width="11.109375" style="93" customWidth="1"/>
    <col min="6424" max="6424" width="8.33203125" style="93" customWidth="1"/>
    <col min="6425" max="6655" width="8.88671875" style="93"/>
    <col min="6656" max="6656" width="6.109375" style="93" customWidth="1"/>
    <col min="6657" max="6657" width="18.44140625" style="93" customWidth="1"/>
    <col min="6658" max="6658" width="60.44140625" style="93" customWidth="1"/>
    <col min="6659" max="6659" width="4.88671875" style="93" customWidth="1"/>
    <col min="6660" max="6660" width="6.109375" style="93" customWidth="1"/>
    <col min="6661" max="6661" width="5.88671875" style="93" customWidth="1"/>
    <col min="6662" max="6664" width="7.33203125" style="93" customWidth="1"/>
    <col min="6665" max="6665" width="7.109375" style="93" customWidth="1"/>
    <col min="6666" max="6666" width="8.6640625" style="93" customWidth="1"/>
    <col min="6667" max="6667" width="9.33203125" style="93" customWidth="1"/>
    <col min="6668" max="6668" width="7.109375" style="93" customWidth="1"/>
    <col min="6669" max="6669" width="7.88671875" style="93" customWidth="1"/>
    <col min="6670" max="6670" width="9.5546875" style="93" customWidth="1"/>
    <col min="6671" max="6671" width="12.33203125" style="93" customWidth="1"/>
    <col min="6672" max="6672" width="14" style="93" customWidth="1"/>
    <col min="6673" max="6673" width="9.109375" style="93" customWidth="1"/>
    <col min="6674" max="6675" width="8.33203125" style="93" customWidth="1"/>
    <col min="6676" max="6676" width="10.33203125" style="93" customWidth="1"/>
    <col min="6677" max="6677" width="9.88671875" style="93" customWidth="1"/>
    <col min="6678" max="6678" width="12.33203125" style="93" customWidth="1"/>
    <col min="6679" max="6679" width="11.109375" style="93" customWidth="1"/>
    <col min="6680" max="6680" width="8.33203125" style="93" customWidth="1"/>
    <col min="6681" max="6911" width="8.88671875" style="93"/>
    <col min="6912" max="6912" width="6.109375" style="93" customWidth="1"/>
    <col min="6913" max="6913" width="18.44140625" style="93" customWidth="1"/>
    <col min="6914" max="6914" width="60.44140625" style="93" customWidth="1"/>
    <col min="6915" max="6915" width="4.88671875" style="93" customWidth="1"/>
    <col min="6916" max="6916" width="6.109375" style="93" customWidth="1"/>
    <col min="6917" max="6917" width="5.88671875" style="93" customWidth="1"/>
    <col min="6918" max="6920" width="7.33203125" style="93" customWidth="1"/>
    <col min="6921" max="6921" width="7.109375" style="93" customWidth="1"/>
    <col min="6922" max="6922" width="8.6640625" style="93" customWidth="1"/>
    <col min="6923" max="6923" width="9.33203125" style="93" customWidth="1"/>
    <col min="6924" max="6924" width="7.109375" style="93" customWidth="1"/>
    <col min="6925" max="6925" width="7.88671875" style="93" customWidth="1"/>
    <col min="6926" max="6926" width="9.5546875" style="93" customWidth="1"/>
    <col min="6927" max="6927" width="12.33203125" style="93" customWidth="1"/>
    <col min="6928" max="6928" width="14" style="93" customWidth="1"/>
    <col min="6929" max="6929" width="9.109375" style="93" customWidth="1"/>
    <col min="6930" max="6931" width="8.33203125" style="93" customWidth="1"/>
    <col min="6932" max="6932" width="10.33203125" style="93" customWidth="1"/>
    <col min="6933" max="6933" width="9.88671875" style="93" customWidth="1"/>
    <col min="6934" max="6934" width="12.33203125" style="93" customWidth="1"/>
    <col min="6935" max="6935" width="11.109375" style="93" customWidth="1"/>
    <col min="6936" max="6936" width="8.33203125" style="93" customWidth="1"/>
    <col min="6937" max="7167" width="8.88671875" style="93"/>
    <col min="7168" max="7168" width="6.109375" style="93" customWidth="1"/>
    <col min="7169" max="7169" width="18.44140625" style="93" customWidth="1"/>
    <col min="7170" max="7170" width="60.44140625" style="93" customWidth="1"/>
    <col min="7171" max="7171" width="4.88671875" style="93" customWidth="1"/>
    <col min="7172" max="7172" width="6.109375" style="93" customWidth="1"/>
    <col min="7173" max="7173" width="5.88671875" style="93" customWidth="1"/>
    <col min="7174" max="7176" width="7.33203125" style="93" customWidth="1"/>
    <col min="7177" max="7177" width="7.109375" style="93" customWidth="1"/>
    <col min="7178" max="7178" width="8.6640625" style="93" customWidth="1"/>
    <col min="7179" max="7179" width="9.33203125" style="93" customWidth="1"/>
    <col min="7180" max="7180" width="7.109375" style="93" customWidth="1"/>
    <col min="7181" max="7181" width="7.88671875" style="93" customWidth="1"/>
    <col min="7182" max="7182" width="9.5546875" style="93" customWidth="1"/>
    <col min="7183" max="7183" width="12.33203125" style="93" customWidth="1"/>
    <col min="7184" max="7184" width="14" style="93" customWidth="1"/>
    <col min="7185" max="7185" width="9.109375" style="93" customWidth="1"/>
    <col min="7186" max="7187" width="8.33203125" style="93" customWidth="1"/>
    <col min="7188" max="7188" width="10.33203125" style="93" customWidth="1"/>
    <col min="7189" max="7189" width="9.88671875" style="93" customWidth="1"/>
    <col min="7190" max="7190" width="12.33203125" style="93" customWidth="1"/>
    <col min="7191" max="7191" width="11.109375" style="93" customWidth="1"/>
    <col min="7192" max="7192" width="8.33203125" style="93" customWidth="1"/>
    <col min="7193" max="7423" width="8.88671875" style="93"/>
    <col min="7424" max="7424" width="6.109375" style="93" customWidth="1"/>
    <col min="7425" max="7425" width="18.44140625" style="93" customWidth="1"/>
    <col min="7426" max="7426" width="60.44140625" style="93" customWidth="1"/>
    <col min="7427" max="7427" width="4.88671875" style="93" customWidth="1"/>
    <col min="7428" max="7428" width="6.109375" style="93" customWidth="1"/>
    <col min="7429" max="7429" width="5.88671875" style="93" customWidth="1"/>
    <col min="7430" max="7432" width="7.33203125" style="93" customWidth="1"/>
    <col min="7433" max="7433" width="7.109375" style="93" customWidth="1"/>
    <col min="7434" max="7434" width="8.6640625" style="93" customWidth="1"/>
    <col min="7435" max="7435" width="9.33203125" style="93" customWidth="1"/>
    <col min="7436" max="7436" width="7.109375" style="93" customWidth="1"/>
    <col min="7437" max="7437" width="7.88671875" style="93" customWidth="1"/>
    <col min="7438" max="7438" width="9.5546875" style="93" customWidth="1"/>
    <col min="7439" max="7439" width="12.33203125" style="93" customWidth="1"/>
    <col min="7440" max="7440" width="14" style="93" customWidth="1"/>
    <col min="7441" max="7441" width="9.109375" style="93" customWidth="1"/>
    <col min="7442" max="7443" width="8.33203125" style="93" customWidth="1"/>
    <col min="7444" max="7444" width="10.33203125" style="93" customWidth="1"/>
    <col min="7445" max="7445" width="9.88671875" style="93" customWidth="1"/>
    <col min="7446" max="7446" width="12.33203125" style="93" customWidth="1"/>
    <col min="7447" max="7447" width="11.109375" style="93" customWidth="1"/>
    <col min="7448" max="7448" width="8.33203125" style="93" customWidth="1"/>
    <col min="7449" max="7679" width="8.88671875" style="93"/>
    <col min="7680" max="7680" width="6.109375" style="93" customWidth="1"/>
    <col min="7681" max="7681" width="18.44140625" style="93" customWidth="1"/>
    <col min="7682" max="7682" width="60.44140625" style="93" customWidth="1"/>
    <col min="7683" max="7683" width="4.88671875" style="93" customWidth="1"/>
    <col min="7684" max="7684" width="6.109375" style="93" customWidth="1"/>
    <col min="7685" max="7685" width="5.88671875" style="93" customWidth="1"/>
    <col min="7686" max="7688" width="7.33203125" style="93" customWidth="1"/>
    <col min="7689" max="7689" width="7.109375" style="93" customWidth="1"/>
    <col min="7690" max="7690" width="8.6640625" style="93" customWidth="1"/>
    <col min="7691" max="7691" width="9.33203125" style="93" customWidth="1"/>
    <col min="7692" max="7692" width="7.109375" style="93" customWidth="1"/>
    <col min="7693" max="7693" width="7.88671875" style="93" customWidth="1"/>
    <col min="7694" max="7694" width="9.5546875" style="93" customWidth="1"/>
    <col min="7695" max="7695" width="12.33203125" style="93" customWidth="1"/>
    <col min="7696" max="7696" width="14" style="93" customWidth="1"/>
    <col min="7697" max="7697" width="9.109375" style="93" customWidth="1"/>
    <col min="7698" max="7699" width="8.33203125" style="93" customWidth="1"/>
    <col min="7700" max="7700" width="10.33203125" style="93" customWidth="1"/>
    <col min="7701" max="7701" width="9.88671875" style="93" customWidth="1"/>
    <col min="7702" max="7702" width="12.33203125" style="93" customWidth="1"/>
    <col min="7703" max="7703" width="11.109375" style="93" customWidth="1"/>
    <col min="7704" max="7704" width="8.33203125" style="93" customWidth="1"/>
    <col min="7705" max="7935" width="8.88671875" style="93"/>
    <col min="7936" max="7936" width="6.109375" style="93" customWidth="1"/>
    <col min="7937" max="7937" width="18.44140625" style="93" customWidth="1"/>
    <col min="7938" max="7938" width="60.44140625" style="93" customWidth="1"/>
    <col min="7939" max="7939" width="4.88671875" style="93" customWidth="1"/>
    <col min="7940" max="7940" width="6.109375" style="93" customWidth="1"/>
    <col min="7941" max="7941" width="5.88671875" style="93" customWidth="1"/>
    <col min="7942" max="7944" width="7.33203125" style="93" customWidth="1"/>
    <col min="7945" max="7945" width="7.109375" style="93" customWidth="1"/>
    <col min="7946" max="7946" width="8.6640625" style="93" customWidth="1"/>
    <col min="7947" max="7947" width="9.33203125" style="93" customWidth="1"/>
    <col min="7948" max="7948" width="7.109375" style="93" customWidth="1"/>
    <col min="7949" max="7949" width="7.88671875" style="93" customWidth="1"/>
    <col min="7950" max="7950" width="9.5546875" style="93" customWidth="1"/>
    <col min="7951" max="7951" width="12.33203125" style="93" customWidth="1"/>
    <col min="7952" max="7952" width="14" style="93" customWidth="1"/>
    <col min="7953" max="7953" width="9.109375" style="93" customWidth="1"/>
    <col min="7954" max="7955" width="8.33203125" style="93" customWidth="1"/>
    <col min="7956" max="7956" width="10.33203125" style="93" customWidth="1"/>
    <col min="7957" max="7957" width="9.88671875" style="93" customWidth="1"/>
    <col min="7958" max="7958" width="12.33203125" style="93" customWidth="1"/>
    <col min="7959" max="7959" width="11.109375" style="93" customWidth="1"/>
    <col min="7960" max="7960" width="8.33203125" style="93" customWidth="1"/>
    <col min="7961" max="8191" width="8.88671875" style="93"/>
    <col min="8192" max="8192" width="6.109375" style="93" customWidth="1"/>
    <col min="8193" max="8193" width="18.44140625" style="93" customWidth="1"/>
    <col min="8194" max="8194" width="60.44140625" style="93" customWidth="1"/>
    <col min="8195" max="8195" width="4.88671875" style="93" customWidth="1"/>
    <col min="8196" max="8196" width="6.109375" style="93" customWidth="1"/>
    <col min="8197" max="8197" width="5.88671875" style="93" customWidth="1"/>
    <col min="8198" max="8200" width="7.33203125" style="93" customWidth="1"/>
    <col min="8201" max="8201" width="7.109375" style="93" customWidth="1"/>
    <col min="8202" max="8202" width="8.6640625" style="93" customWidth="1"/>
    <col min="8203" max="8203" width="9.33203125" style="93" customWidth="1"/>
    <col min="8204" max="8204" width="7.109375" style="93" customWidth="1"/>
    <col min="8205" max="8205" width="7.88671875" style="93" customWidth="1"/>
    <col min="8206" max="8206" width="9.5546875" style="93" customWidth="1"/>
    <col min="8207" max="8207" width="12.33203125" style="93" customWidth="1"/>
    <col min="8208" max="8208" width="14" style="93" customWidth="1"/>
    <col min="8209" max="8209" width="9.109375" style="93" customWidth="1"/>
    <col min="8210" max="8211" width="8.33203125" style="93" customWidth="1"/>
    <col min="8212" max="8212" width="10.33203125" style="93" customWidth="1"/>
    <col min="8213" max="8213" width="9.88671875" style="93" customWidth="1"/>
    <col min="8214" max="8214" width="12.33203125" style="93" customWidth="1"/>
    <col min="8215" max="8215" width="11.109375" style="93" customWidth="1"/>
    <col min="8216" max="8216" width="8.33203125" style="93" customWidth="1"/>
    <col min="8217" max="8447" width="8.88671875" style="93"/>
    <col min="8448" max="8448" width="6.109375" style="93" customWidth="1"/>
    <col min="8449" max="8449" width="18.44140625" style="93" customWidth="1"/>
    <col min="8450" max="8450" width="60.44140625" style="93" customWidth="1"/>
    <col min="8451" max="8451" width="4.88671875" style="93" customWidth="1"/>
    <col min="8452" max="8452" width="6.109375" style="93" customWidth="1"/>
    <col min="8453" max="8453" width="5.88671875" style="93" customWidth="1"/>
    <col min="8454" max="8456" width="7.33203125" style="93" customWidth="1"/>
    <col min="8457" max="8457" width="7.109375" style="93" customWidth="1"/>
    <col min="8458" max="8458" width="8.6640625" style="93" customWidth="1"/>
    <col min="8459" max="8459" width="9.33203125" style="93" customWidth="1"/>
    <col min="8460" max="8460" width="7.109375" style="93" customWidth="1"/>
    <col min="8461" max="8461" width="7.88671875" style="93" customWidth="1"/>
    <col min="8462" max="8462" width="9.5546875" style="93" customWidth="1"/>
    <col min="8463" max="8463" width="12.33203125" style="93" customWidth="1"/>
    <col min="8464" max="8464" width="14" style="93" customWidth="1"/>
    <col min="8465" max="8465" width="9.109375" style="93" customWidth="1"/>
    <col min="8466" max="8467" width="8.33203125" style="93" customWidth="1"/>
    <col min="8468" max="8468" width="10.33203125" style="93" customWidth="1"/>
    <col min="8469" max="8469" width="9.88671875" style="93" customWidth="1"/>
    <col min="8470" max="8470" width="12.33203125" style="93" customWidth="1"/>
    <col min="8471" max="8471" width="11.109375" style="93" customWidth="1"/>
    <col min="8472" max="8472" width="8.33203125" style="93" customWidth="1"/>
    <col min="8473" max="8703" width="8.88671875" style="93"/>
    <col min="8704" max="8704" width="6.109375" style="93" customWidth="1"/>
    <col min="8705" max="8705" width="18.44140625" style="93" customWidth="1"/>
    <col min="8706" max="8706" width="60.44140625" style="93" customWidth="1"/>
    <col min="8707" max="8707" width="4.88671875" style="93" customWidth="1"/>
    <col min="8708" max="8708" width="6.109375" style="93" customWidth="1"/>
    <col min="8709" max="8709" width="5.88671875" style="93" customWidth="1"/>
    <col min="8710" max="8712" width="7.33203125" style="93" customWidth="1"/>
    <col min="8713" max="8713" width="7.109375" style="93" customWidth="1"/>
    <col min="8714" max="8714" width="8.6640625" style="93" customWidth="1"/>
    <col min="8715" max="8715" width="9.33203125" style="93" customWidth="1"/>
    <col min="8716" max="8716" width="7.109375" style="93" customWidth="1"/>
    <col min="8717" max="8717" width="7.88671875" style="93" customWidth="1"/>
    <col min="8718" max="8718" width="9.5546875" style="93" customWidth="1"/>
    <col min="8719" max="8719" width="12.33203125" style="93" customWidth="1"/>
    <col min="8720" max="8720" width="14" style="93" customWidth="1"/>
    <col min="8721" max="8721" width="9.109375" style="93" customWidth="1"/>
    <col min="8722" max="8723" width="8.33203125" style="93" customWidth="1"/>
    <col min="8724" max="8724" width="10.33203125" style="93" customWidth="1"/>
    <col min="8725" max="8725" width="9.88671875" style="93" customWidth="1"/>
    <col min="8726" max="8726" width="12.33203125" style="93" customWidth="1"/>
    <col min="8727" max="8727" width="11.109375" style="93" customWidth="1"/>
    <col min="8728" max="8728" width="8.33203125" style="93" customWidth="1"/>
    <col min="8729" max="8959" width="8.88671875" style="93"/>
    <col min="8960" max="8960" width="6.109375" style="93" customWidth="1"/>
    <col min="8961" max="8961" width="18.44140625" style="93" customWidth="1"/>
    <col min="8962" max="8962" width="60.44140625" style="93" customWidth="1"/>
    <col min="8963" max="8963" width="4.88671875" style="93" customWidth="1"/>
    <col min="8964" max="8964" width="6.109375" style="93" customWidth="1"/>
    <col min="8965" max="8965" width="5.88671875" style="93" customWidth="1"/>
    <col min="8966" max="8968" width="7.33203125" style="93" customWidth="1"/>
    <col min="8969" max="8969" width="7.109375" style="93" customWidth="1"/>
    <col min="8970" max="8970" width="8.6640625" style="93" customWidth="1"/>
    <col min="8971" max="8971" width="9.33203125" style="93" customWidth="1"/>
    <col min="8972" max="8972" width="7.109375" style="93" customWidth="1"/>
    <col min="8973" max="8973" width="7.88671875" style="93" customWidth="1"/>
    <col min="8974" max="8974" width="9.5546875" style="93" customWidth="1"/>
    <col min="8975" max="8975" width="12.33203125" style="93" customWidth="1"/>
    <col min="8976" max="8976" width="14" style="93" customWidth="1"/>
    <col min="8977" max="8977" width="9.109375" style="93" customWidth="1"/>
    <col min="8978" max="8979" width="8.33203125" style="93" customWidth="1"/>
    <col min="8980" max="8980" width="10.33203125" style="93" customWidth="1"/>
    <col min="8981" max="8981" width="9.88671875" style="93" customWidth="1"/>
    <col min="8982" max="8982" width="12.33203125" style="93" customWidth="1"/>
    <col min="8983" max="8983" width="11.109375" style="93" customWidth="1"/>
    <col min="8984" max="8984" width="8.33203125" style="93" customWidth="1"/>
    <col min="8985" max="9215" width="8.88671875" style="93"/>
    <col min="9216" max="9216" width="6.109375" style="93" customWidth="1"/>
    <col min="9217" max="9217" width="18.44140625" style="93" customWidth="1"/>
    <col min="9218" max="9218" width="60.44140625" style="93" customWidth="1"/>
    <col min="9219" max="9219" width="4.88671875" style="93" customWidth="1"/>
    <col min="9220" max="9220" width="6.109375" style="93" customWidth="1"/>
    <col min="9221" max="9221" width="5.88671875" style="93" customWidth="1"/>
    <col min="9222" max="9224" width="7.33203125" style="93" customWidth="1"/>
    <col min="9225" max="9225" width="7.109375" style="93" customWidth="1"/>
    <col min="9226" max="9226" width="8.6640625" style="93" customWidth="1"/>
    <col min="9227" max="9227" width="9.33203125" style="93" customWidth="1"/>
    <col min="9228" max="9228" width="7.109375" style="93" customWidth="1"/>
    <col min="9229" max="9229" width="7.88671875" style="93" customWidth="1"/>
    <col min="9230" max="9230" width="9.5546875" style="93" customWidth="1"/>
    <col min="9231" max="9231" width="12.33203125" style="93" customWidth="1"/>
    <col min="9232" max="9232" width="14" style="93" customWidth="1"/>
    <col min="9233" max="9233" width="9.109375" style="93" customWidth="1"/>
    <col min="9234" max="9235" width="8.33203125" style="93" customWidth="1"/>
    <col min="9236" max="9236" width="10.33203125" style="93" customWidth="1"/>
    <col min="9237" max="9237" width="9.88671875" style="93" customWidth="1"/>
    <col min="9238" max="9238" width="12.33203125" style="93" customWidth="1"/>
    <col min="9239" max="9239" width="11.109375" style="93" customWidth="1"/>
    <col min="9240" max="9240" width="8.33203125" style="93" customWidth="1"/>
    <col min="9241" max="9471" width="8.88671875" style="93"/>
    <col min="9472" max="9472" width="6.109375" style="93" customWidth="1"/>
    <col min="9473" max="9473" width="18.44140625" style="93" customWidth="1"/>
    <col min="9474" max="9474" width="60.44140625" style="93" customWidth="1"/>
    <col min="9475" max="9475" width="4.88671875" style="93" customWidth="1"/>
    <col min="9476" max="9476" width="6.109375" style="93" customWidth="1"/>
    <col min="9477" max="9477" width="5.88671875" style="93" customWidth="1"/>
    <col min="9478" max="9480" width="7.33203125" style="93" customWidth="1"/>
    <col min="9481" max="9481" width="7.109375" style="93" customWidth="1"/>
    <col min="9482" max="9482" width="8.6640625" style="93" customWidth="1"/>
    <col min="9483" max="9483" width="9.33203125" style="93" customWidth="1"/>
    <col min="9484" max="9484" width="7.109375" style="93" customWidth="1"/>
    <col min="9485" max="9485" width="7.88671875" style="93" customWidth="1"/>
    <col min="9486" max="9486" width="9.5546875" style="93" customWidth="1"/>
    <col min="9487" max="9487" width="12.33203125" style="93" customWidth="1"/>
    <col min="9488" max="9488" width="14" style="93" customWidth="1"/>
    <col min="9489" max="9489" width="9.109375" style="93" customWidth="1"/>
    <col min="9490" max="9491" width="8.33203125" style="93" customWidth="1"/>
    <col min="9492" max="9492" width="10.33203125" style="93" customWidth="1"/>
    <col min="9493" max="9493" width="9.88671875" style="93" customWidth="1"/>
    <col min="9494" max="9494" width="12.33203125" style="93" customWidth="1"/>
    <col min="9495" max="9495" width="11.109375" style="93" customWidth="1"/>
    <col min="9496" max="9496" width="8.33203125" style="93" customWidth="1"/>
    <col min="9497" max="9727" width="8.88671875" style="93"/>
    <col min="9728" max="9728" width="6.109375" style="93" customWidth="1"/>
    <col min="9729" max="9729" width="18.44140625" style="93" customWidth="1"/>
    <col min="9730" max="9730" width="60.44140625" style="93" customWidth="1"/>
    <col min="9731" max="9731" width="4.88671875" style="93" customWidth="1"/>
    <col min="9732" max="9732" width="6.109375" style="93" customWidth="1"/>
    <col min="9733" max="9733" width="5.88671875" style="93" customWidth="1"/>
    <col min="9734" max="9736" width="7.33203125" style="93" customWidth="1"/>
    <col min="9737" max="9737" width="7.109375" style="93" customWidth="1"/>
    <col min="9738" max="9738" width="8.6640625" style="93" customWidth="1"/>
    <col min="9739" max="9739" width="9.33203125" style="93" customWidth="1"/>
    <col min="9740" max="9740" width="7.109375" style="93" customWidth="1"/>
    <col min="9741" max="9741" width="7.88671875" style="93" customWidth="1"/>
    <col min="9742" max="9742" width="9.5546875" style="93" customWidth="1"/>
    <col min="9743" max="9743" width="12.33203125" style="93" customWidth="1"/>
    <col min="9744" max="9744" width="14" style="93" customWidth="1"/>
    <col min="9745" max="9745" width="9.109375" style="93" customWidth="1"/>
    <col min="9746" max="9747" width="8.33203125" style="93" customWidth="1"/>
    <col min="9748" max="9748" width="10.33203125" style="93" customWidth="1"/>
    <col min="9749" max="9749" width="9.88671875" style="93" customWidth="1"/>
    <col min="9750" max="9750" width="12.33203125" style="93" customWidth="1"/>
    <col min="9751" max="9751" width="11.109375" style="93" customWidth="1"/>
    <col min="9752" max="9752" width="8.33203125" style="93" customWidth="1"/>
    <col min="9753" max="9983" width="8.88671875" style="93"/>
    <col min="9984" max="9984" width="6.109375" style="93" customWidth="1"/>
    <col min="9985" max="9985" width="18.44140625" style="93" customWidth="1"/>
    <col min="9986" max="9986" width="60.44140625" style="93" customWidth="1"/>
    <col min="9987" max="9987" width="4.88671875" style="93" customWidth="1"/>
    <col min="9988" max="9988" width="6.109375" style="93" customWidth="1"/>
    <col min="9989" max="9989" width="5.88671875" style="93" customWidth="1"/>
    <col min="9990" max="9992" width="7.33203125" style="93" customWidth="1"/>
    <col min="9993" max="9993" width="7.109375" style="93" customWidth="1"/>
    <col min="9994" max="9994" width="8.6640625" style="93" customWidth="1"/>
    <col min="9995" max="9995" width="9.33203125" style="93" customWidth="1"/>
    <col min="9996" max="9996" width="7.109375" style="93" customWidth="1"/>
    <col min="9997" max="9997" width="7.88671875" style="93" customWidth="1"/>
    <col min="9998" max="9998" width="9.5546875" style="93" customWidth="1"/>
    <col min="9999" max="9999" width="12.33203125" style="93" customWidth="1"/>
    <col min="10000" max="10000" width="14" style="93" customWidth="1"/>
    <col min="10001" max="10001" width="9.109375" style="93" customWidth="1"/>
    <col min="10002" max="10003" width="8.33203125" style="93" customWidth="1"/>
    <col min="10004" max="10004" width="10.33203125" style="93" customWidth="1"/>
    <col min="10005" max="10005" width="9.88671875" style="93" customWidth="1"/>
    <col min="10006" max="10006" width="12.33203125" style="93" customWidth="1"/>
    <col min="10007" max="10007" width="11.109375" style="93" customWidth="1"/>
    <col min="10008" max="10008" width="8.33203125" style="93" customWidth="1"/>
    <col min="10009" max="10239" width="8.88671875" style="93"/>
    <col min="10240" max="10240" width="6.109375" style="93" customWidth="1"/>
    <col min="10241" max="10241" width="18.44140625" style="93" customWidth="1"/>
    <col min="10242" max="10242" width="60.44140625" style="93" customWidth="1"/>
    <col min="10243" max="10243" width="4.88671875" style="93" customWidth="1"/>
    <col min="10244" max="10244" width="6.109375" style="93" customWidth="1"/>
    <col min="10245" max="10245" width="5.88671875" style="93" customWidth="1"/>
    <col min="10246" max="10248" width="7.33203125" style="93" customWidth="1"/>
    <col min="10249" max="10249" width="7.109375" style="93" customWidth="1"/>
    <col min="10250" max="10250" width="8.6640625" style="93" customWidth="1"/>
    <col min="10251" max="10251" width="9.33203125" style="93" customWidth="1"/>
    <col min="10252" max="10252" width="7.109375" style="93" customWidth="1"/>
    <col min="10253" max="10253" width="7.88671875" style="93" customWidth="1"/>
    <col min="10254" max="10254" width="9.5546875" style="93" customWidth="1"/>
    <col min="10255" max="10255" width="12.33203125" style="93" customWidth="1"/>
    <col min="10256" max="10256" width="14" style="93" customWidth="1"/>
    <col min="10257" max="10257" width="9.109375" style="93" customWidth="1"/>
    <col min="10258" max="10259" width="8.33203125" style="93" customWidth="1"/>
    <col min="10260" max="10260" width="10.33203125" style="93" customWidth="1"/>
    <col min="10261" max="10261" width="9.88671875" style="93" customWidth="1"/>
    <col min="10262" max="10262" width="12.33203125" style="93" customWidth="1"/>
    <col min="10263" max="10263" width="11.109375" style="93" customWidth="1"/>
    <col min="10264" max="10264" width="8.33203125" style="93" customWidth="1"/>
    <col min="10265" max="10495" width="8.88671875" style="93"/>
    <col min="10496" max="10496" width="6.109375" style="93" customWidth="1"/>
    <col min="10497" max="10497" width="18.44140625" style="93" customWidth="1"/>
    <col min="10498" max="10498" width="60.44140625" style="93" customWidth="1"/>
    <col min="10499" max="10499" width="4.88671875" style="93" customWidth="1"/>
    <col min="10500" max="10500" width="6.109375" style="93" customWidth="1"/>
    <col min="10501" max="10501" width="5.88671875" style="93" customWidth="1"/>
    <col min="10502" max="10504" width="7.33203125" style="93" customWidth="1"/>
    <col min="10505" max="10505" width="7.109375" style="93" customWidth="1"/>
    <col min="10506" max="10506" width="8.6640625" style="93" customWidth="1"/>
    <col min="10507" max="10507" width="9.33203125" style="93" customWidth="1"/>
    <col min="10508" max="10508" width="7.109375" style="93" customWidth="1"/>
    <col min="10509" max="10509" width="7.88671875" style="93" customWidth="1"/>
    <col min="10510" max="10510" width="9.5546875" style="93" customWidth="1"/>
    <col min="10511" max="10511" width="12.33203125" style="93" customWidth="1"/>
    <col min="10512" max="10512" width="14" style="93" customWidth="1"/>
    <col min="10513" max="10513" width="9.109375" style="93" customWidth="1"/>
    <col min="10514" max="10515" width="8.33203125" style="93" customWidth="1"/>
    <col min="10516" max="10516" width="10.33203125" style="93" customWidth="1"/>
    <col min="10517" max="10517" width="9.88671875" style="93" customWidth="1"/>
    <col min="10518" max="10518" width="12.33203125" style="93" customWidth="1"/>
    <col min="10519" max="10519" width="11.109375" style="93" customWidth="1"/>
    <col min="10520" max="10520" width="8.33203125" style="93" customWidth="1"/>
    <col min="10521" max="10751" width="8.88671875" style="93"/>
    <col min="10752" max="10752" width="6.109375" style="93" customWidth="1"/>
    <col min="10753" max="10753" width="18.44140625" style="93" customWidth="1"/>
    <col min="10754" max="10754" width="60.44140625" style="93" customWidth="1"/>
    <col min="10755" max="10755" width="4.88671875" style="93" customWidth="1"/>
    <col min="10756" max="10756" width="6.109375" style="93" customWidth="1"/>
    <col min="10757" max="10757" width="5.88671875" style="93" customWidth="1"/>
    <col min="10758" max="10760" width="7.33203125" style="93" customWidth="1"/>
    <col min="10761" max="10761" width="7.109375" style="93" customWidth="1"/>
    <col min="10762" max="10762" width="8.6640625" style="93" customWidth="1"/>
    <col min="10763" max="10763" width="9.33203125" style="93" customWidth="1"/>
    <col min="10764" max="10764" width="7.109375" style="93" customWidth="1"/>
    <col min="10765" max="10765" width="7.88671875" style="93" customWidth="1"/>
    <col min="10766" max="10766" width="9.5546875" style="93" customWidth="1"/>
    <col min="10767" max="10767" width="12.33203125" style="93" customWidth="1"/>
    <col min="10768" max="10768" width="14" style="93" customWidth="1"/>
    <col min="10769" max="10769" width="9.109375" style="93" customWidth="1"/>
    <col min="10770" max="10771" width="8.33203125" style="93" customWidth="1"/>
    <col min="10772" max="10772" width="10.33203125" style="93" customWidth="1"/>
    <col min="10773" max="10773" width="9.88671875" style="93" customWidth="1"/>
    <col min="10774" max="10774" width="12.33203125" style="93" customWidth="1"/>
    <col min="10775" max="10775" width="11.109375" style="93" customWidth="1"/>
    <col min="10776" max="10776" width="8.33203125" style="93" customWidth="1"/>
    <col min="10777" max="11007" width="8.88671875" style="93"/>
    <col min="11008" max="11008" width="6.109375" style="93" customWidth="1"/>
    <col min="11009" max="11009" width="18.44140625" style="93" customWidth="1"/>
    <col min="11010" max="11010" width="60.44140625" style="93" customWidth="1"/>
    <col min="11011" max="11011" width="4.88671875" style="93" customWidth="1"/>
    <col min="11012" max="11012" width="6.109375" style="93" customWidth="1"/>
    <col min="11013" max="11013" width="5.88671875" style="93" customWidth="1"/>
    <col min="11014" max="11016" width="7.33203125" style="93" customWidth="1"/>
    <col min="11017" max="11017" width="7.109375" style="93" customWidth="1"/>
    <col min="11018" max="11018" width="8.6640625" style="93" customWidth="1"/>
    <col min="11019" max="11019" width="9.33203125" style="93" customWidth="1"/>
    <col min="11020" max="11020" width="7.109375" style="93" customWidth="1"/>
    <col min="11021" max="11021" width="7.88671875" style="93" customWidth="1"/>
    <col min="11022" max="11022" width="9.5546875" style="93" customWidth="1"/>
    <col min="11023" max="11023" width="12.33203125" style="93" customWidth="1"/>
    <col min="11024" max="11024" width="14" style="93" customWidth="1"/>
    <col min="11025" max="11025" width="9.109375" style="93" customWidth="1"/>
    <col min="11026" max="11027" width="8.33203125" style="93" customWidth="1"/>
    <col min="11028" max="11028" width="10.33203125" style="93" customWidth="1"/>
    <col min="11029" max="11029" width="9.88671875" style="93" customWidth="1"/>
    <col min="11030" max="11030" width="12.33203125" style="93" customWidth="1"/>
    <col min="11031" max="11031" width="11.109375" style="93" customWidth="1"/>
    <col min="11032" max="11032" width="8.33203125" style="93" customWidth="1"/>
    <col min="11033" max="11263" width="8.88671875" style="93"/>
    <col min="11264" max="11264" width="6.109375" style="93" customWidth="1"/>
    <col min="11265" max="11265" width="18.44140625" style="93" customWidth="1"/>
    <col min="11266" max="11266" width="60.44140625" style="93" customWidth="1"/>
    <col min="11267" max="11267" width="4.88671875" style="93" customWidth="1"/>
    <col min="11268" max="11268" width="6.109375" style="93" customWidth="1"/>
    <col min="11269" max="11269" width="5.88671875" style="93" customWidth="1"/>
    <col min="11270" max="11272" width="7.33203125" style="93" customWidth="1"/>
    <col min="11273" max="11273" width="7.109375" style="93" customWidth="1"/>
    <col min="11274" max="11274" width="8.6640625" style="93" customWidth="1"/>
    <col min="11275" max="11275" width="9.33203125" style="93" customWidth="1"/>
    <col min="11276" max="11276" width="7.109375" style="93" customWidth="1"/>
    <col min="11277" max="11277" width="7.88671875" style="93" customWidth="1"/>
    <col min="11278" max="11278" width="9.5546875" style="93" customWidth="1"/>
    <col min="11279" max="11279" width="12.33203125" style="93" customWidth="1"/>
    <col min="11280" max="11280" width="14" style="93" customWidth="1"/>
    <col min="11281" max="11281" width="9.109375" style="93" customWidth="1"/>
    <col min="11282" max="11283" width="8.33203125" style="93" customWidth="1"/>
    <col min="11284" max="11284" width="10.33203125" style="93" customWidth="1"/>
    <col min="11285" max="11285" width="9.88671875" style="93" customWidth="1"/>
    <col min="11286" max="11286" width="12.33203125" style="93" customWidth="1"/>
    <col min="11287" max="11287" width="11.109375" style="93" customWidth="1"/>
    <col min="11288" max="11288" width="8.33203125" style="93" customWidth="1"/>
    <col min="11289" max="11519" width="8.88671875" style="93"/>
    <col min="11520" max="11520" width="6.109375" style="93" customWidth="1"/>
    <col min="11521" max="11521" width="18.44140625" style="93" customWidth="1"/>
    <col min="11522" max="11522" width="60.44140625" style="93" customWidth="1"/>
    <col min="11523" max="11523" width="4.88671875" style="93" customWidth="1"/>
    <col min="11524" max="11524" width="6.109375" style="93" customWidth="1"/>
    <col min="11525" max="11525" width="5.88671875" style="93" customWidth="1"/>
    <col min="11526" max="11528" width="7.33203125" style="93" customWidth="1"/>
    <col min="11529" max="11529" width="7.109375" style="93" customWidth="1"/>
    <col min="11530" max="11530" width="8.6640625" style="93" customWidth="1"/>
    <col min="11531" max="11531" width="9.33203125" style="93" customWidth="1"/>
    <col min="11532" max="11532" width="7.109375" style="93" customWidth="1"/>
    <col min="11533" max="11533" width="7.88671875" style="93" customWidth="1"/>
    <col min="11534" max="11534" width="9.5546875" style="93" customWidth="1"/>
    <col min="11535" max="11535" width="12.33203125" style="93" customWidth="1"/>
    <col min="11536" max="11536" width="14" style="93" customWidth="1"/>
    <col min="11537" max="11537" width="9.109375" style="93" customWidth="1"/>
    <col min="11538" max="11539" width="8.33203125" style="93" customWidth="1"/>
    <col min="11540" max="11540" width="10.33203125" style="93" customWidth="1"/>
    <col min="11541" max="11541" width="9.88671875" style="93" customWidth="1"/>
    <col min="11542" max="11542" width="12.33203125" style="93" customWidth="1"/>
    <col min="11543" max="11543" width="11.109375" style="93" customWidth="1"/>
    <col min="11544" max="11544" width="8.33203125" style="93" customWidth="1"/>
    <col min="11545" max="11775" width="8.88671875" style="93"/>
    <col min="11776" max="11776" width="6.109375" style="93" customWidth="1"/>
    <col min="11777" max="11777" width="18.44140625" style="93" customWidth="1"/>
    <col min="11778" max="11778" width="60.44140625" style="93" customWidth="1"/>
    <col min="11779" max="11779" width="4.88671875" style="93" customWidth="1"/>
    <col min="11780" max="11780" width="6.109375" style="93" customWidth="1"/>
    <col min="11781" max="11781" width="5.88671875" style="93" customWidth="1"/>
    <col min="11782" max="11784" width="7.33203125" style="93" customWidth="1"/>
    <col min="11785" max="11785" width="7.109375" style="93" customWidth="1"/>
    <col min="11786" max="11786" width="8.6640625" style="93" customWidth="1"/>
    <col min="11787" max="11787" width="9.33203125" style="93" customWidth="1"/>
    <col min="11788" max="11788" width="7.109375" style="93" customWidth="1"/>
    <col min="11789" max="11789" width="7.88671875" style="93" customWidth="1"/>
    <col min="11790" max="11790" width="9.5546875" style="93" customWidth="1"/>
    <col min="11791" max="11791" width="12.33203125" style="93" customWidth="1"/>
    <col min="11792" max="11792" width="14" style="93" customWidth="1"/>
    <col min="11793" max="11793" width="9.109375" style="93" customWidth="1"/>
    <col min="11794" max="11795" width="8.33203125" style="93" customWidth="1"/>
    <col min="11796" max="11796" width="10.33203125" style="93" customWidth="1"/>
    <col min="11797" max="11797" width="9.88671875" style="93" customWidth="1"/>
    <col min="11798" max="11798" width="12.33203125" style="93" customWidth="1"/>
    <col min="11799" max="11799" width="11.109375" style="93" customWidth="1"/>
    <col min="11800" max="11800" width="8.33203125" style="93" customWidth="1"/>
    <col min="11801" max="12031" width="8.88671875" style="93"/>
    <col min="12032" max="12032" width="6.109375" style="93" customWidth="1"/>
    <col min="12033" max="12033" width="18.44140625" style="93" customWidth="1"/>
    <col min="12034" max="12034" width="60.44140625" style="93" customWidth="1"/>
    <col min="12035" max="12035" width="4.88671875" style="93" customWidth="1"/>
    <col min="12036" max="12036" width="6.109375" style="93" customWidth="1"/>
    <col min="12037" max="12037" width="5.88671875" style="93" customWidth="1"/>
    <col min="12038" max="12040" width="7.33203125" style="93" customWidth="1"/>
    <col min="12041" max="12041" width="7.109375" style="93" customWidth="1"/>
    <col min="12042" max="12042" width="8.6640625" style="93" customWidth="1"/>
    <col min="12043" max="12043" width="9.33203125" style="93" customWidth="1"/>
    <col min="12044" max="12044" width="7.109375" style="93" customWidth="1"/>
    <col min="12045" max="12045" width="7.88671875" style="93" customWidth="1"/>
    <col min="12046" max="12046" width="9.5546875" style="93" customWidth="1"/>
    <col min="12047" max="12047" width="12.33203125" style="93" customWidth="1"/>
    <col min="12048" max="12048" width="14" style="93" customWidth="1"/>
    <col min="12049" max="12049" width="9.109375" style="93" customWidth="1"/>
    <col min="12050" max="12051" width="8.33203125" style="93" customWidth="1"/>
    <col min="12052" max="12052" width="10.33203125" style="93" customWidth="1"/>
    <col min="12053" max="12053" width="9.88671875" style="93" customWidth="1"/>
    <col min="12054" max="12054" width="12.33203125" style="93" customWidth="1"/>
    <col min="12055" max="12055" width="11.109375" style="93" customWidth="1"/>
    <col min="12056" max="12056" width="8.33203125" style="93" customWidth="1"/>
    <col min="12057" max="12287" width="8.88671875" style="93"/>
    <col min="12288" max="12288" width="6.109375" style="93" customWidth="1"/>
    <col min="12289" max="12289" width="18.44140625" style="93" customWidth="1"/>
    <col min="12290" max="12290" width="60.44140625" style="93" customWidth="1"/>
    <col min="12291" max="12291" width="4.88671875" style="93" customWidth="1"/>
    <col min="12292" max="12292" width="6.109375" style="93" customWidth="1"/>
    <col min="12293" max="12293" width="5.88671875" style="93" customWidth="1"/>
    <col min="12294" max="12296" width="7.33203125" style="93" customWidth="1"/>
    <col min="12297" max="12297" width="7.109375" style="93" customWidth="1"/>
    <col min="12298" max="12298" width="8.6640625" style="93" customWidth="1"/>
    <col min="12299" max="12299" width="9.33203125" style="93" customWidth="1"/>
    <col min="12300" max="12300" width="7.109375" style="93" customWidth="1"/>
    <col min="12301" max="12301" width="7.88671875" style="93" customWidth="1"/>
    <col min="12302" max="12302" width="9.5546875" style="93" customWidth="1"/>
    <col min="12303" max="12303" width="12.33203125" style="93" customWidth="1"/>
    <col min="12304" max="12304" width="14" style="93" customWidth="1"/>
    <col min="12305" max="12305" width="9.109375" style="93" customWidth="1"/>
    <col min="12306" max="12307" width="8.33203125" style="93" customWidth="1"/>
    <col min="12308" max="12308" width="10.33203125" style="93" customWidth="1"/>
    <col min="12309" max="12309" width="9.88671875" style="93" customWidth="1"/>
    <col min="12310" max="12310" width="12.33203125" style="93" customWidth="1"/>
    <col min="12311" max="12311" width="11.109375" style="93" customWidth="1"/>
    <col min="12312" max="12312" width="8.33203125" style="93" customWidth="1"/>
    <col min="12313" max="12543" width="8.88671875" style="93"/>
    <col min="12544" max="12544" width="6.109375" style="93" customWidth="1"/>
    <col min="12545" max="12545" width="18.44140625" style="93" customWidth="1"/>
    <col min="12546" max="12546" width="60.44140625" style="93" customWidth="1"/>
    <col min="12547" max="12547" width="4.88671875" style="93" customWidth="1"/>
    <col min="12548" max="12548" width="6.109375" style="93" customWidth="1"/>
    <col min="12549" max="12549" width="5.88671875" style="93" customWidth="1"/>
    <col min="12550" max="12552" width="7.33203125" style="93" customWidth="1"/>
    <col min="12553" max="12553" width="7.109375" style="93" customWidth="1"/>
    <col min="12554" max="12554" width="8.6640625" style="93" customWidth="1"/>
    <col min="12555" max="12555" width="9.33203125" style="93" customWidth="1"/>
    <col min="12556" max="12556" width="7.109375" style="93" customWidth="1"/>
    <col min="12557" max="12557" width="7.88671875" style="93" customWidth="1"/>
    <col min="12558" max="12558" width="9.5546875" style="93" customWidth="1"/>
    <col min="12559" max="12559" width="12.33203125" style="93" customWidth="1"/>
    <col min="12560" max="12560" width="14" style="93" customWidth="1"/>
    <col min="12561" max="12561" width="9.109375" style="93" customWidth="1"/>
    <col min="12562" max="12563" width="8.33203125" style="93" customWidth="1"/>
    <col min="12564" max="12564" width="10.33203125" style="93" customWidth="1"/>
    <col min="12565" max="12565" width="9.88671875" style="93" customWidth="1"/>
    <col min="12566" max="12566" width="12.33203125" style="93" customWidth="1"/>
    <col min="12567" max="12567" width="11.109375" style="93" customWidth="1"/>
    <col min="12568" max="12568" width="8.33203125" style="93" customWidth="1"/>
    <col min="12569" max="12799" width="8.88671875" style="93"/>
    <col min="12800" max="12800" width="6.109375" style="93" customWidth="1"/>
    <col min="12801" max="12801" width="18.44140625" style="93" customWidth="1"/>
    <col min="12802" max="12802" width="60.44140625" style="93" customWidth="1"/>
    <col min="12803" max="12803" width="4.88671875" style="93" customWidth="1"/>
    <col min="12804" max="12804" width="6.109375" style="93" customWidth="1"/>
    <col min="12805" max="12805" width="5.88671875" style="93" customWidth="1"/>
    <col min="12806" max="12808" width="7.33203125" style="93" customWidth="1"/>
    <col min="12809" max="12809" width="7.109375" style="93" customWidth="1"/>
    <col min="12810" max="12810" width="8.6640625" style="93" customWidth="1"/>
    <col min="12811" max="12811" width="9.33203125" style="93" customWidth="1"/>
    <col min="12812" max="12812" width="7.109375" style="93" customWidth="1"/>
    <col min="12813" max="12813" width="7.88671875" style="93" customWidth="1"/>
    <col min="12814" max="12814" width="9.5546875" style="93" customWidth="1"/>
    <col min="12815" max="12815" width="12.33203125" style="93" customWidth="1"/>
    <col min="12816" max="12816" width="14" style="93" customWidth="1"/>
    <col min="12817" max="12817" width="9.109375" style="93" customWidth="1"/>
    <col min="12818" max="12819" width="8.33203125" style="93" customWidth="1"/>
    <col min="12820" max="12820" width="10.33203125" style="93" customWidth="1"/>
    <col min="12821" max="12821" width="9.88671875" style="93" customWidth="1"/>
    <col min="12822" max="12822" width="12.33203125" style="93" customWidth="1"/>
    <col min="12823" max="12823" width="11.109375" style="93" customWidth="1"/>
    <col min="12824" max="12824" width="8.33203125" style="93" customWidth="1"/>
    <col min="12825" max="13055" width="8.88671875" style="93"/>
    <col min="13056" max="13056" width="6.109375" style="93" customWidth="1"/>
    <col min="13057" max="13057" width="18.44140625" style="93" customWidth="1"/>
    <col min="13058" max="13058" width="60.44140625" style="93" customWidth="1"/>
    <col min="13059" max="13059" width="4.88671875" style="93" customWidth="1"/>
    <col min="13060" max="13060" width="6.109375" style="93" customWidth="1"/>
    <col min="13061" max="13061" width="5.88671875" style="93" customWidth="1"/>
    <col min="13062" max="13064" width="7.33203125" style="93" customWidth="1"/>
    <col min="13065" max="13065" width="7.109375" style="93" customWidth="1"/>
    <col min="13066" max="13066" width="8.6640625" style="93" customWidth="1"/>
    <col min="13067" max="13067" width="9.33203125" style="93" customWidth="1"/>
    <col min="13068" max="13068" width="7.109375" style="93" customWidth="1"/>
    <col min="13069" max="13069" width="7.88671875" style="93" customWidth="1"/>
    <col min="13070" max="13070" width="9.5546875" style="93" customWidth="1"/>
    <col min="13071" max="13071" width="12.33203125" style="93" customWidth="1"/>
    <col min="13072" max="13072" width="14" style="93" customWidth="1"/>
    <col min="13073" max="13073" width="9.109375" style="93" customWidth="1"/>
    <col min="13074" max="13075" width="8.33203125" style="93" customWidth="1"/>
    <col min="13076" max="13076" width="10.33203125" style="93" customWidth="1"/>
    <col min="13077" max="13077" width="9.88671875" style="93" customWidth="1"/>
    <col min="13078" max="13078" width="12.33203125" style="93" customWidth="1"/>
    <col min="13079" max="13079" width="11.109375" style="93" customWidth="1"/>
    <col min="13080" max="13080" width="8.33203125" style="93" customWidth="1"/>
    <col min="13081" max="13311" width="8.88671875" style="93"/>
    <col min="13312" max="13312" width="6.109375" style="93" customWidth="1"/>
    <col min="13313" max="13313" width="18.44140625" style="93" customWidth="1"/>
    <col min="13314" max="13314" width="60.44140625" style="93" customWidth="1"/>
    <col min="13315" max="13315" width="4.88671875" style="93" customWidth="1"/>
    <col min="13316" max="13316" width="6.109375" style="93" customWidth="1"/>
    <col min="13317" max="13317" width="5.88671875" style="93" customWidth="1"/>
    <col min="13318" max="13320" width="7.33203125" style="93" customWidth="1"/>
    <col min="13321" max="13321" width="7.109375" style="93" customWidth="1"/>
    <col min="13322" max="13322" width="8.6640625" style="93" customWidth="1"/>
    <col min="13323" max="13323" width="9.33203125" style="93" customWidth="1"/>
    <col min="13324" max="13324" width="7.109375" style="93" customWidth="1"/>
    <col min="13325" max="13325" width="7.88671875" style="93" customWidth="1"/>
    <col min="13326" max="13326" width="9.5546875" style="93" customWidth="1"/>
    <col min="13327" max="13327" width="12.33203125" style="93" customWidth="1"/>
    <col min="13328" max="13328" width="14" style="93" customWidth="1"/>
    <col min="13329" max="13329" width="9.109375" style="93" customWidth="1"/>
    <col min="13330" max="13331" width="8.33203125" style="93" customWidth="1"/>
    <col min="13332" max="13332" width="10.33203125" style="93" customWidth="1"/>
    <col min="13333" max="13333" width="9.88671875" style="93" customWidth="1"/>
    <col min="13334" max="13334" width="12.33203125" style="93" customWidth="1"/>
    <col min="13335" max="13335" width="11.109375" style="93" customWidth="1"/>
    <col min="13336" max="13336" width="8.33203125" style="93" customWidth="1"/>
    <col min="13337" max="13567" width="8.88671875" style="93"/>
    <col min="13568" max="13568" width="6.109375" style="93" customWidth="1"/>
    <col min="13569" max="13569" width="18.44140625" style="93" customWidth="1"/>
    <col min="13570" max="13570" width="60.44140625" style="93" customWidth="1"/>
    <col min="13571" max="13571" width="4.88671875" style="93" customWidth="1"/>
    <col min="13572" max="13572" width="6.109375" style="93" customWidth="1"/>
    <col min="13573" max="13573" width="5.88671875" style="93" customWidth="1"/>
    <col min="13574" max="13576" width="7.33203125" style="93" customWidth="1"/>
    <col min="13577" max="13577" width="7.109375" style="93" customWidth="1"/>
    <col min="13578" max="13578" width="8.6640625" style="93" customWidth="1"/>
    <col min="13579" max="13579" width="9.33203125" style="93" customWidth="1"/>
    <col min="13580" max="13580" width="7.109375" style="93" customWidth="1"/>
    <col min="13581" max="13581" width="7.88671875" style="93" customWidth="1"/>
    <col min="13582" max="13582" width="9.5546875" style="93" customWidth="1"/>
    <col min="13583" max="13583" width="12.33203125" style="93" customWidth="1"/>
    <col min="13584" max="13584" width="14" style="93" customWidth="1"/>
    <col min="13585" max="13585" width="9.109375" style="93" customWidth="1"/>
    <col min="13586" max="13587" width="8.33203125" style="93" customWidth="1"/>
    <col min="13588" max="13588" width="10.33203125" style="93" customWidth="1"/>
    <col min="13589" max="13589" width="9.88671875" style="93" customWidth="1"/>
    <col min="13590" max="13590" width="12.33203125" style="93" customWidth="1"/>
    <col min="13591" max="13591" width="11.109375" style="93" customWidth="1"/>
    <col min="13592" max="13592" width="8.33203125" style="93" customWidth="1"/>
    <col min="13593" max="13823" width="8.88671875" style="93"/>
    <col min="13824" max="13824" width="6.109375" style="93" customWidth="1"/>
    <col min="13825" max="13825" width="18.44140625" style="93" customWidth="1"/>
    <col min="13826" max="13826" width="60.44140625" style="93" customWidth="1"/>
    <col min="13827" max="13827" width="4.88671875" style="93" customWidth="1"/>
    <col min="13828" max="13828" width="6.109375" style="93" customWidth="1"/>
    <col min="13829" max="13829" width="5.88671875" style="93" customWidth="1"/>
    <col min="13830" max="13832" width="7.33203125" style="93" customWidth="1"/>
    <col min="13833" max="13833" width="7.109375" style="93" customWidth="1"/>
    <col min="13834" max="13834" width="8.6640625" style="93" customWidth="1"/>
    <col min="13835" max="13835" width="9.33203125" style="93" customWidth="1"/>
    <col min="13836" max="13836" width="7.109375" style="93" customWidth="1"/>
    <col min="13837" max="13837" width="7.88671875" style="93" customWidth="1"/>
    <col min="13838" max="13838" width="9.5546875" style="93" customWidth="1"/>
    <col min="13839" max="13839" width="12.33203125" style="93" customWidth="1"/>
    <col min="13840" max="13840" width="14" style="93" customWidth="1"/>
    <col min="13841" max="13841" width="9.109375" style="93" customWidth="1"/>
    <col min="13842" max="13843" width="8.33203125" style="93" customWidth="1"/>
    <col min="13844" max="13844" width="10.33203125" style="93" customWidth="1"/>
    <col min="13845" max="13845" width="9.88671875" style="93" customWidth="1"/>
    <col min="13846" max="13846" width="12.33203125" style="93" customWidth="1"/>
    <col min="13847" max="13847" width="11.109375" style="93" customWidth="1"/>
    <col min="13848" max="13848" width="8.33203125" style="93" customWidth="1"/>
    <col min="13849" max="14079" width="8.88671875" style="93"/>
    <col min="14080" max="14080" width="6.109375" style="93" customWidth="1"/>
    <col min="14081" max="14081" width="18.44140625" style="93" customWidth="1"/>
    <col min="14082" max="14082" width="60.44140625" style="93" customWidth="1"/>
    <col min="14083" max="14083" width="4.88671875" style="93" customWidth="1"/>
    <col min="14084" max="14084" width="6.109375" style="93" customWidth="1"/>
    <col min="14085" max="14085" width="5.88671875" style="93" customWidth="1"/>
    <col min="14086" max="14088" width="7.33203125" style="93" customWidth="1"/>
    <col min="14089" max="14089" width="7.109375" style="93" customWidth="1"/>
    <col min="14090" max="14090" width="8.6640625" style="93" customWidth="1"/>
    <col min="14091" max="14091" width="9.33203125" style="93" customWidth="1"/>
    <col min="14092" max="14092" width="7.109375" style="93" customWidth="1"/>
    <col min="14093" max="14093" width="7.88671875" style="93" customWidth="1"/>
    <col min="14094" max="14094" width="9.5546875" style="93" customWidth="1"/>
    <col min="14095" max="14095" width="12.33203125" style="93" customWidth="1"/>
    <col min="14096" max="14096" width="14" style="93" customWidth="1"/>
    <col min="14097" max="14097" width="9.109375" style="93" customWidth="1"/>
    <col min="14098" max="14099" width="8.33203125" style="93" customWidth="1"/>
    <col min="14100" max="14100" width="10.33203125" style="93" customWidth="1"/>
    <col min="14101" max="14101" width="9.88671875" style="93" customWidth="1"/>
    <col min="14102" max="14102" width="12.33203125" style="93" customWidth="1"/>
    <col min="14103" max="14103" width="11.109375" style="93" customWidth="1"/>
    <col min="14104" max="14104" width="8.33203125" style="93" customWidth="1"/>
    <col min="14105" max="14335" width="8.88671875" style="93"/>
    <col min="14336" max="14336" width="6.109375" style="93" customWidth="1"/>
    <col min="14337" max="14337" width="18.44140625" style="93" customWidth="1"/>
    <col min="14338" max="14338" width="60.44140625" style="93" customWidth="1"/>
    <col min="14339" max="14339" width="4.88671875" style="93" customWidth="1"/>
    <col min="14340" max="14340" width="6.109375" style="93" customWidth="1"/>
    <col min="14341" max="14341" width="5.88671875" style="93" customWidth="1"/>
    <col min="14342" max="14344" width="7.33203125" style="93" customWidth="1"/>
    <col min="14345" max="14345" width="7.109375" style="93" customWidth="1"/>
    <col min="14346" max="14346" width="8.6640625" style="93" customWidth="1"/>
    <col min="14347" max="14347" width="9.33203125" style="93" customWidth="1"/>
    <col min="14348" max="14348" width="7.109375" style="93" customWidth="1"/>
    <col min="14349" max="14349" width="7.88671875" style="93" customWidth="1"/>
    <col min="14350" max="14350" width="9.5546875" style="93" customWidth="1"/>
    <col min="14351" max="14351" width="12.33203125" style="93" customWidth="1"/>
    <col min="14352" max="14352" width="14" style="93" customWidth="1"/>
    <col min="14353" max="14353" width="9.109375" style="93" customWidth="1"/>
    <col min="14354" max="14355" width="8.33203125" style="93" customWidth="1"/>
    <col min="14356" max="14356" width="10.33203125" style="93" customWidth="1"/>
    <col min="14357" max="14357" width="9.88671875" style="93" customWidth="1"/>
    <col min="14358" max="14358" width="12.33203125" style="93" customWidth="1"/>
    <col min="14359" max="14359" width="11.109375" style="93" customWidth="1"/>
    <col min="14360" max="14360" width="8.33203125" style="93" customWidth="1"/>
    <col min="14361" max="14591" width="8.88671875" style="93"/>
    <col min="14592" max="14592" width="6.109375" style="93" customWidth="1"/>
    <col min="14593" max="14593" width="18.44140625" style="93" customWidth="1"/>
    <col min="14594" max="14594" width="60.44140625" style="93" customWidth="1"/>
    <col min="14595" max="14595" width="4.88671875" style="93" customWidth="1"/>
    <col min="14596" max="14596" width="6.109375" style="93" customWidth="1"/>
    <col min="14597" max="14597" width="5.88671875" style="93" customWidth="1"/>
    <col min="14598" max="14600" width="7.33203125" style="93" customWidth="1"/>
    <col min="14601" max="14601" width="7.109375" style="93" customWidth="1"/>
    <col min="14602" max="14602" width="8.6640625" style="93" customWidth="1"/>
    <col min="14603" max="14603" width="9.33203125" style="93" customWidth="1"/>
    <col min="14604" max="14604" width="7.109375" style="93" customWidth="1"/>
    <col min="14605" max="14605" width="7.88671875" style="93" customWidth="1"/>
    <col min="14606" max="14606" width="9.5546875" style="93" customWidth="1"/>
    <col min="14607" max="14607" width="12.33203125" style="93" customWidth="1"/>
    <col min="14608" max="14608" width="14" style="93" customWidth="1"/>
    <col min="14609" max="14609" width="9.109375" style="93" customWidth="1"/>
    <col min="14610" max="14611" width="8.33203125" style="93" customWidth="1"/>
    <col min="14612" max="14612" width="10.33203125" style="93" customWidth="1"/>
    <col min="14613" max="14613" width="9.88671875" style="93" customWidth="1"/>
    <col min="14614" max="14614" width="12.33203125" style="93" customWidth="1"/>
    <col min="14615" max="14615" width="11.109375" style="93" customWidth="1"/>
    <col min="14616" max="14616" width="8.33203125" style="93" customWidth="1"/>
    <col min="14617" max="14847" width="8.88671875" style="93"/>
    <col min="14848" max="14848" width="6.109375" style="93" customWidth="1"/>
    <col min="14849" max="14849" width="18.44140625" style="93" customWidth="1"/>
    <col min="14850" max="14850" width="60.44140625" style="93" customWidth="1"/>
    <col min="14851" max="14851" width="4.88671875" style="93" customWidth="1"/>
    <col min="14852" max="14852" width="6.109375" style="93" customWidth="1"/>
    <col min="14853" max="14853" width="5.88671875" style="93" customWidth="1"/>
    <col min="14854" max="14856" width="7.33203125" style="93" customWidth="1"/>
    <col min="14857" max="14857" width="7.109375" style="93" customWidth="1"/>
    <col min="14858" max="14858" width="8.6640625" style="93" customWidth="1"/>
    <col min="14859" max="14859" width="9.33203125" style="93" customWidth="1"/>
    <col min="14860" max="14860" width="7.109375" style="93" customWidth="1"/>
    <col min="14861" max="14861" width="7.88671875" style="93" customWidth="1"/>
    <col min="14862" max="14862" width="9.5546875" style="93" customWidth="1"/>
    <col min="14863" max="14863" width="12.33203125" style="93" customWidth="1"/>
    <col min="14864" max="14864" width="14" style="93" customWidth="1"/>
    <col min="14865" max="14865" width="9.109375" style="93" customWidth="1"/>
    <col min="14866" max="14867" width="8.33203125" style="93" customWidth="1"/>
    <col min="14868" max="14868" width="10.33203125" style="93" customWidth="1"/>
    <col min="14869" max="14869" width="9.88671875" style="93" customWidth="1"/>
    <col min="14870" max="14870" width="12.33203125" style="93" customWidth="1"/>
    <col min="14871" max="14871" width="11.109375" style="93" customWidth="1"/>
    <col min="14872" max="14872" width="8.33203125" style="93" customWidth="1"/>
    <col min="14873" max="15103" width="8.88671875" style="93"/>
    <col min="15104" max="15104" width="6.109375" style="93" customWidth="1"/>
    <col min="15105" max="15105" width="18.44140625" style="93" customWidth="1"/>
    <col min="15106" max="15106" width="60.44140625" style="93" customWidth="1"/>
    <col min="15107" max="15107" width="4.88671875" style="93" customWidth="1"/>
    <col min="15108" max="15108" width="6.109375" style="93" customWidth="1"/>
    <col min="15109" max="15109" width="5.88671875" style="93" customWidth="1"/>
    <col min="15110" max="15112" width="7.33203125" style="93" customWidth="1"/>
    <col min="15113" max="15113" width="7.109375" style="93" customWidth="1"/>
    <col min="15114" max="15114" width="8.6640625" style="93" customWidth="1"/>
    <col min="15115" max="15115" width="9.33203125" style="93" customWidth="1"/>
    <col min="15116" max="15116" width="7.109375" style="93" customWidth="1"/>
    <col min="15117" max="15117" width="7.88671875" style="93" customWidth="1"/>
    <col min="15118" max="15118" width="9.5546875" style="93" customWidth="1"/>
    <col min="15119" max="15119" width="12.33203125" style="93" customWidth="1"/>
    <col min="15120" max="15120" width="14" style="93" customWidth="1"/>
    <col min="15121" max="15121" width="9.109375" style="93" customWidth="1"/>
    <col min="15122" max="15123" width="8.33203125" style="93" customWidth="1"/>
    <col min="15124" max="15124" width="10.33203125" style="93" customWidth="1"/>
    <col min="15125" max="15125" width="9.88671875" style="93" customWidth="1"/>
    <col min="15126" max="15126" width="12.33203125" style="93" customWidth="1"/>
    <col min="15127" max="15127" width="11.109375" style="93" customWidth="1"/>
    <col min="15128" max="15128" width="8.33203125" style="93" customWidth="1"/>
    <col min="15129" max="15359" width="8.88671875" style="93"/>
    <col min="15360" max="15360" width="6.109375" style="93" customWidth="1"/>
    <col min="15361" max="15361" width="18.44140625" style="93" customWidth="1"/>
    <col min="15362" max="15362" width="60.44140625" style="93" customWidth="1"/>
    <col min="15363" max="15363" width="4.88671875" style="93" customWidth="1"/>
    <col min="15364" max="15364" width="6.109375" style="93" customWidth="1"/>
    <col min="15365" max="15365" width="5.88671875" style="93" customWidth="1"/>
    <col min="15366" max="15368" width="7.33203125" style="93" customWidth="1"/>
    <col min="15369" max="15369" width="7.109375" style="93" customWidth="1"/>
    <col min="15370" max="15370" width="8.6640625" style="93" customWidth="1"/>
    <col min="15371" max="15371" width="9.33203125" style="93" customWidth="1"/>
    <col min="15372" max="15372" width="7.109375" style="93" customWidth="1"/>
    <col min="15373" max="15373" width="7.88671875" style="93" customWidth="1"/>
    <col min="15374" max="15374" width="9.5546875" style="93" customWidth="1"/>
    <col min="15375" max="15375" width="12.33203125" style="93" customWidth="1"/>
    <col min="15376" max="15376" width="14" style="93" customWidth="1"/>
    <col min="15377" max="15377" width="9.109375" style="93" customWidth="1"/>
    <col min="15378" max="15379" width="8.33203125" style="93" customWidth="1"/>
    <col min="15380" max="15380" width="10.33203125" style="93" customWidth="1"/>
    <col min="15381" max="15381" width="9.88671875" style="93" customWidth="1"/>
    <col min="15382" max="15382" width="12.33203125" style="93" customWidth="1"/>
    <col min="15383" max="15383" width="11.109375" style="93" customWidth="1"/>
    <col min="15384" max="15384" width="8.33203125" style="93" customWidth="1"/>
    <col min="15385" max="15615" width="8.88671875" style="93"/>
    <col min="15616" max="15616" width="6.109375" style="93" customWidth="1"/>
    <col min="15617" max="15617" width="18.44140625" style="93" customWidth="1"/>
    <col min="15618" max="15618" width="60.44140625" style="93" customWidth="1"/>
    <col min="15619" max="15619" width="4.88671875" style="93" customWidth="1"/>
    <col min="15620" max="15620" width="6.109375" style="93" customWidth="1"/>
    <col min="15621" max="15621" width="5.88671875" style="93" customWidth="1"/>
    <col min="15622" max="15624" width="7.33203125" style="93" customWidth="1"/>
    <col min="15625" max="15625" width="7.109375" style="93" customWidth="1"/>
    <col min="15626" max="15626" width="8.6640625" style="93" customWidth="1"/>
    <col min="15627" max="15627" width="9.33203125" style="93" customWidth="1"/>
    <col min="15628" max="15628" width="7.109375" style="93" customWidth="1"/>
    <col min="15629" max="15629" width="7.88671875" style="93" customWidth="1"/>
    <col min="15630" max="15630" width="9.5546875" style="93" customWidth="1"/>
    <col min="15631" max="15631" width="12.33203125" style="93" customWidth="1"/>
    <col min="15632" max="15632" width="14" style="93" customWidth="1"/>
    <col min="15633" max="15633" width="9.109375" style="93" customWidth="1"/>
    <col min="15634" max="15635" width="8.33203125" style="93" customWidth="1"/>
    <col min="15636" max="15636" width="10.33203125" style="93" customWidth="1"/>
    <col min="15637" max="15637" width="9.88671875" style="93" customWidth="1"/>
    <col min="15638" max="15638" width="12.33203125" style="93" customWidth="1"/>
    <col min="15639" max="15639" width="11.109375" style="93" customWidth="1"/>
    <col min="15640" max="15640" width="8.33203125" style="93" customWidth="1"/>
    <col min="15641" max="15871" width="8.88671875" style="93"/>
    <col min="15872" max="15872" width="6.109375" style="93" customWidth="1"/>
    <col min="15873" max="15873" width="18.44140625" style="93" customWidth="1"/>
    <col min="15874" max="15874" width="60.44140625" style="93" customWidth="1"/>
    <col min="15875" max="15875" width="4.88671875" style="93" customWidth="1"/>
    <col min="15876" max="15876" width="6.109375" style="93" customWidth="1"/>
    <col min="15877" max="15877" width="5.88671875" style="93" customWidth="1"/>
    <col min="15878" max="15880" width="7.33203125" style="93" customWidth="1"/>
    <col min="15881" max="15881" width="7.109375" style="93" customWidth="1"/>
    <col min="15882" max="15882" width="8.6640625" style="93" customWidth="1"/>
    <col min="15883" max="15883" width="9.33203125" style="93" customWidth="1"/>
    <col min="15884" max="15884" width="7.109375" style="93" customWidth="1"/>
    <col min="15885" max="15885" width="7.88671875" style="93" customWidth="1"/>
    <col min="15886" max="15886" width="9.5546875" style="93" customWidth="1"/>
    <col min="15887" max="15887" width="12.33203125" style="93" customWidth="1"/>
    <col min="15888" max="15888" width="14" style="93" customWidth="1"/>
    <col min="15889" max="15889" width="9.109375" style="93" customWidth="1"/>
    <col min="15890" max="15891" width="8.33203125" style="93" customWidth="1"/>
    <col min="15892" max="15892" width="10.33203125" style="93" customWidth="1"/>
    <col min="15893" max="15893" width="9.88671875" style="93" customWidth="1"/>
    <col min="15894" max="15894" width="12.33203125" style="93" customWidth="1"/>
    <col min="15895" max="15895" width="11.109375" style="93" customWidth="1"/>
    <col min="15896" max="15896" width="8.33203125" style="93" customWidth="1"/>
    <col min="15897" max="16127" width="8.88671875" style="93"/>
    <col min="16128" max="16128" width="6.109375" style="93" customWidth="1"/>
    <col min="16129" max="16129" width="18.44140625" style="93" customWidth="1"/>
    <col min="16130" max="16130" width="60.44140625" style="93" customWidth="1"/>
    <col min="16131" max="16131" width="4.88671875" style="93" customWidth="1"/>
    <col min="16132" max="16132" width="6.109375" style="93" customWidth="1"/>
    <col min="16133" max="16133" width="5.88671875" style="93" customWidth="1"/>
    <col min="16134" max="16136" width="7.33203125" style="93" customWidth="1"/>
    <col min="16137" max="16137" width="7.109375" style="93" customWidth="1"/>
    <col min="16138" max="16138" width="8.6640625" style="93" customWidth="1"/>
    <col min="16139" max="16139" width="9.33203125" style="93" customWidth="1"/>
    <col min="16140" max="16140" width="7.109375" style="93" customWidth="1"/>
    <col min="16141" max="16141" width="7.88671875" style="93" customWidth="1"/>
    <col min="16142" max="16142" width="9.5546875" style="93" customWidth="1"/>
    <col min="16143" max="16143" width="12.33203125" style="93" customWidth="1"/>
    <col min="16144" max="16144" width="14" style="93" customWidth="1"/>
    <col min="16145" max="16145" width="9.109375" style="93" customWidth="1"/>
    <col min="16146" max="16147" width="8.33203125" style="93" customWidth="1"/>
    <col min="16148" max="16148" width="10.33203125" style="93" customWidth="1"/>
    <col min="16149" max="16149" width="9.88671875" style="93" customWidth="1"/>
    <col min="16150" max="16150" width="12.33203125" style="93" customWidth="1"/>
    <col min="16151" max="16151" width="11.109375" style="93" customWidth="1"/>
    <col min="16152" max="16152" width="8.33203125" style="93" customWidth="1"/>
    <col min="16153" max="16384" width="8.88671875" style="93"/>
  </cols>
  <sheetData>
    <row r="1" spans="1:25" s="65" customFormat="1" ht="60" customHeight="1" x14ac:dyDescent="0.3">
      <c r="A1" s="631" t="s">
        <v>0</v>
      </c>
      <c r="B1" s="631" t="s">
        <v>77</v>
      </c>
      <c r="C1" s="631" t="s">
        <v>78</v>
      </c>
      <c r="D1" s="632" t="s">
        <v>79</v>
      </c>
      <c r="E1" s="632" t="s">
        <v>80</v>
      </c>
      <c r="F1" s="632" t="s">
        <v>81</v>
      </c>
      <c r="G1" s="632" t="s">
        <v>82</v>
      </c>
      <c r="H1" s="631" t="s">
        <v>83</v>
      </c>
      <c r="I1" s="631"/>
      <c r="J1" s="631"/>
      <c r="K1" s="631"/>
      <c r="L1" s="633" t="s">
        <v>25</v>
      </c>
      <c r="M1" s="633"/>
      <c r="N1" s="633"/>
      <c r="O1" s="633"/>
      <c r="P1" s="633"/>
      <c r="Q1" s="633"/>
      <c r="R1" s="634" t="s">
        <v>6</v>
      </c>
      <c r="S1" s="634" t="s">
        <v>7</v>
      </c>
      <c r="T1" s="633" t="s">
        <v>33</v>
      </c>
      <c r="U1" s="633"/>
      <c r="V1" s="633" t="s">
        <v>34</v>
      </c>
      <c r="W1" s="633"/>
      <c r="X1" s="634" t="s">
        <v>84</v>
      </c>
      <c r="Y1" s="634" t="s">
        <v>11</v>
      </c>
    </row>
    <row r="2" spans="1:25" s="65" customFormat="1" ht="39.9" customHeight="1" x14ac:dyDescent="0.3">
      <c r="A2" s="631"/>
      <c r="B2" s="631"/>
      <c r="C2" s="631"/>
      <c r="D2" s="632"/>
      <c r="E2" s="632"/>
      <c r="F2" s="632"/>
      <c r="G2" s="632"/>
      <c r="H2" s="631" t="s">
        <v>85</v>
      </c>
      <c r="I2" s="631"/>
      <c r="J2" s="631"/>
      <c r="K2" s="631"/>
      <c r="L2" s="635" t="s">
        <v>85</v>
      </c>
      <c r="M2" s="635"/>
      <c r="N2" s="635"/>
      <c r="O2" s="635"/>
      <c r="P2" s="636" t="s">
        <v>50</v>
      </c>
      <c r="Q2" s="636" t="s">
        <v>51</v>
      </c>
      <c r="R2" s="634"/>
      <c r="S2" s="634"/>
      <c r="T2" s="634" t="s">
        <v>14</v>
      </c>
      <c r="U2" s="634" t="s">
        <v>15</v>
      </c>
      <c r="V2" s="634" t="s">
        <v>86</v>
      </c>
      <c r="W2" s="634" t="s">
        <v>87</v>
      </c>
      <c r="X2" s="634"/>
      <c r="Y2" s="634"/>
    </row>
    <row r="3" spans="1:25" s="69" customFormat="1" ht="77.25" customHeight="1" x14ac:dyDescent="0.35">
      <c r="A3" s="631"/>
      <c r="B3" s="631"/>
      <c r="C3" s="631"/>
      <c r="D3" s="632"/>
      <c r="E3" s="632"/>
      <c r="F3" s="632"/>
      <c r="G3" s="632"/>
      <c r="H3" s="66" t="s">
        <v>22</v>
      </c>
      <c r="I3" s="67" t="s">
        <v>23</v>
      </c>
      <c r="J3" s="66" t="s">
        <v>24</v>
      </c>
      <c r="K3" s="66" t="s">
        <v>36</v>
      </c>
      <c r="L3" s="68" t="s">
        <v>22</v>
      </c>
      <c r="M3" s="68" t="s">
        <v>23</v>
      </c>
      <c r="N3" s="68" t="s">
        <v>24</v>
      </c>
      <c r="O3" s="68" t="s">
        <v>25</v>
      </c>
      <c r="P3" s="636"/>
      <c r="Q3" s="636"/>
      <c r="R3" s="634"/>
      <c r="S3" s="634"/>
      <c r="T3" s="634"/>
      <c r="U3" s="634"/>
      <c r="V3" s="634"/>
      <c r="W3" s="634"/>
      <c r="X3" s="634"/>
      <c r="Y3" s="634"/>
    </row>
    <row r="4" spans="1:25" s="69" customFormat="1" ht="28.8" customHeight="1" x14ac:dyDescent="0.35">
      <c r="A4" s="378"/>
      <c r="B4" s="378"/>
      <c r="C4" s="589" t="s">
        <v>129</v>
      </c>
      <c r="D4" s="379"/>
      <c r="E4" s="379"/>
      <c r="F4" s="379"/>
      <c r="G4" s="379"/>
      <c r="H4" s="66"/>
      <c r="I4" s="67"/>
      <c r="J4" s="66"/>
      <c r="K4" s="66"/>
      <c r="L4" s="68"/>
      <c r="M4" s="68"/>
      <c r="N4" s="68"/>
      <c r="O4" s="68"/>
      <c r="P4" s="381"/>
      <c r="Q4" s="381"/>
      <c r="R4" s="380"/>
      <c r="S4" s="380"/>
      <c r="T4" s="380"/>
      <c r="U4" s="380"/>
      <c r="V4" s="380"/>
      <c r="W4" s="380"/>
      <c r="X4" s="380"/>
      <c r="Y4" s="380"/>
    </row>
    <row r="5" spans="1:25" s="69" customFormat="1" ht="39" customHeight="1" x14ac:dyDescent="0.35">
      <c r="A5" s="72"/>
      <c r="B5" s="72"/>
      <c r="C5" s="73" t="s">
        <v>101</v>
      </c>
      <c r="D5" s="74"/>
      <c r="E5" s="75"/>
      <c r="F5" s="75"/>
      <c r="G5" s="75"/>
      <c r="H5" s="70"/>
      <c r="I5" s="70"/>
      <c r="J5" s="70"/>
      <c r="K5" s="70"/>
      <c r="L5" s="76"/>
      <c r="M5" s="76"/>
      <c r="N5" s="76"/>
      <c r="O5" s="76"/>
      <c r="P5" s="77"/>
      <c r="Q5" s="77"/>
      <c r="R5" s="78"/>
      <c r="S5" s="79"/>
      <c r="T5" s="80"/>
      <c r="U5" s="80"/>
      <c r="V5" s="81"/>
      <c r="W5" s="81"/>
      <c r="X5" s="82"/>
      <c r="Y5" s="78"/>
    </row>
    <row r="6" spans="1:25" s="256" customFormat="1" ht="27.75" customHeight="1" x14ac:dyDescent="0.35">
      <c r="A6" s="249"/>
      <c r="B6" s="249"/>
      <c r="C6" s="250" t="s">
        <v>88</v>
      </c>
      <c r="D6" s="251"/>
      <c r="E6" s="251"/>
      <c r="F6" s="251"/>
      <c r="G6" s="251"/>
      <c r="H6" s="252"/>
      <c r="I6" s="252"/>
      <c r="J6" s="252"/>
      <c r="K6" s="252"/>
      <c r="L6" s="253"/>
      <c r="M6" s="253"/>
      <c r="N6" s="253"/>
      <c r="O6" s="253"/>
      <c r="P6" s="254"/>
      <c r="Q6" s="254"/>
      <c r="R6" s="255"/>
      <c r="S6" s="255"/>
      <c r="T6" s="255"/>
      <c r="U6" s="255"/>
      <c r="V6" s="255"/>
      <c r="W6" s="255"/>
      <c r="X6" s="255"/>
      <c r="Y6" s="255"/>
    </row>
    <row r="7" spans="1:25" s="69" customFormat="1" ht="28.5" customHeight="1" x14ac:dyDescent="0.35">
      <c r="A7" s="72"/>
      <c r="B7" s="72"/>
      <c r="C7" s="73" t="s">
        <v>111</v>
      </c>
      <c r="D7" s="74"/>
      <c r="E7" s="75"/>
      <c r="F7" s="75"/>
      <c r="G7" s="75"/>
      <c r="H7" s="70"/>
      <c r="I7" s="70"/>
      <c r="J7" s="70"/>
      <c r="K7" s="70"/>
      <c r="L7" s="76"/>
      <c r="M7" s="76"/>
      <c r="N7" s="76"/>
      <c r="O7" s="76"/>
      <c r="P7" s="77"/>
      <c r="Q7" s="77"/>
      <c r="R7" s="78"/>
      <c r="S7" s="80"/>
      <c r="T7" s="80"/>
      <c r="U7" s="80"/>
      <c r="V7" s="81"/>
      <c r="W7" s="81"/>
      <c r="X7" s="82"/>
      <c r="Y7" s="78"/>
    </row>
    <row r="8" spans="1:25" s="69" customFormat="1" ht="33.75" customHeight="1" x14ac:dyDescent="0.35">
      <c r="A8" s="83"/>
      <c r="B8" s="84"/>
      <c r="C8" s="550" t="s">
        <v>164</v>
      </c>
      <c r="D8" s="85"/>
      <c r="E8" s="83"/>
      <c r="F8" s="83"/>
      <c r="G8" s="83"/>
      <c r="H8" s="83"/>
      <c r="I8" s="83"/>
      <c r="J8" s="83"/>
      <c r="K8" s="83"/>
      <c r="L8" s="86"/>
      <c r="M8" s="86"/>
      <c r="N8" s="86"/>
      <c r="O8" s="84"/>
      <c r="P8" s="87"/>
      <c r="Q8" s="88"/>
      <c r="R8" s="89"/>
      <c r="S8" s="80"/>
      <c r="T8" s="89"/>
      <c r="U8" s="80"/>
      <c r="V8" s="80"/>
      <c r="W8" s="80"/>
      <c r="X8" s="80"/>
      <c r="Y8" s="90"/>
    </row>
    <row r="9" spans="1:25" s="565" customFormat="1" ht="29.25" customHeight="1" x14ac:dyDescent="0.3">
      <c r="A9" s="553">
        <v>3</v>
      </c>
      <c r="B9" s="556"/>
      <c r="C9" s="557" t="s">
        <v>102</v>
      </c>
      <c r="D9" s="558" t="s">
        <v>28</v>
      </c>
      <c r="E9" s="553">
        <v>0</v>
      </c>
      <c r="F9" s="553">
        <v>0</v>
      </c>
      <c r="G9" s="553">
        <v>0</v>
      </c>
      <c r="H9" s="553"/>
      <c r="I9" s="553"/>
      <c r="J9" s="553">
        <v>1</v>
      </c>
      <c r="K9" s="553">
        <v>1</v>
      </c>
      <c r="L9" s="559">
        <f t="shared" ref="L9:N50" si="0">SUM(H9)</f>
        <v>0</v>
      </c>
      <c r="M9" s="559">
        <f t="shared" ref="M9:N49" si="1">SUM(I9)</f>
        <v>0</v>
      </c>
      <c r="N9" s="559">
        <f t="shared" si="1"/>
        <v>1</v>
      </c>
      <c r="O9" s="556">
        <f t="shared" ref="O9:O49" si="2">SUM(L9+M9+N9)</f>
        <v>1</v>
      </c>
      <c r="P9" s="560">
        <f>((O9/W9)*V9)/1000</f>
        <v>9.3749999999999997E-4</v>
      </c>
      <c r="Q9" s="561">
        <f t="shared" ref="Q9:Q50" si="3">(O9*X9)/1000</f>
        <v>3.5E-4</v>
      </c>
      <c r="R9" s="562"/>
      <c r="S9" s="563"/>
      <c r="T9" s="562"/>
      <c r="U9" s="563"/>
      <c r="V9" s="563">
        <v>60</v>
      </c>
      <c r="W9" s="563">
        <f>'[1]Приложение 2'!S58</f>
        <v>64</v>
      </c>
      <c r="X9" s="563">
        <v>0.35</v>
      </c>
      <c r="Y9" s="564"/>
    </row>
    <row r="10" spans="1:25" s="69" customFormat="1" ht="29.25" customHeight="1" x14ac:dyDescent="0.35">
      <c r="A10" s="83"/>
      <c r="B10" s="84"/>
      <c r="C10" s="566" t="s">
        <v>193</v>
      </c>
      <c r="D10" s="85"/>
      <c r="E10" s="83"/>
      <c r="F10" s="83"/>
      <c r="G10" s="83"/>
      <c r="H10" s="83"/>
      <c r="I10" s="83"/>
      <c r="J10" s="83"/>
      <c r="K10" s="83"/>
      <c r="L10" s="86"/>
      <c r="M10" s="86"/>
      <c r="N10" s="86"/>
      <c r="O10" s="84"/>
      <c r="P10" s="87"/>
      <c r="Q10" s="88"/>
      <c r="R10" s="89"/>
      <c r="S10" s="80"/>
      <c r="T10" s="89"/>
      <c r="U10" s="80"/>
      <c r="V10" s="80"/>
      <c r="W10" s="80"/>
      <c r="X10" s="80"/>
      <c r="Y10" s="90"/>
    </row>
    <row r="11" spans="1:25" s="69" customFormat="1" ht="27" customHeight="1" x14ac:dyDescent="0.35">
      <c r="A11" s="83"/>
      <c r="B11" s="84"/>
      <c r="C11" s="550" t="s">
        <v>198</v>
      </c>
      <c r="D11" s="85"/>
      <c r="E11" s="91"/>
      <c r="F11" s="83"/>
      <c r="G11" s="83"/>
      <c r="H11" s="83"/>
      <c r="I11" s="83"/>
      <c r="J11" s="83"/>
      <c r="K11" s="83"/>
      <c r="L11" s="86"/>
      <c r="M11" s="86"/>
      <c r="N11" s="86"/>
      <c r="O11" s="84"/>
      <c r="P11" s="87"/>
      <c r="Q11" s="88"/>
      <c r="R11" s="80"/>
      <c r="S11" s="89"/>
      <c r="T11" s="80"/>
      <c r="U11" s="80"/>
      <c r="V11" s="80"/>
      <c r="W11" s="80"/>
      <c r="X11" s="80"/>
      <c r="Y11" s="90"/>
    </row>
    <row r="12" spans="1:25" s="229" customFormat="1" ht="35.25" customHeight="1" x14ac:dyDescent="0.35">
      <c r="A12" s="70">
        <v>6</v>
      </c>
      <c r="B12" s="71" t="s">
        <v>103</v>
      </c>
      <c r="C12" s="74" t="s">
        <v>104</v>
      </c>
      <c r="D12" s="74" t="s">
        <v>28</v>
      </c>
      <c r="E12" s="70">
        <v>11</v>
      </c>
      <c r="F12" s="70">
        <v>72</v>
      </c>
      <c r="G12" s="70"/>
      <c r="H12" s="70">
        <v>188</v>
      </c>
      <c r="I12" s="70"/>
      <c r="J12" s="70"/>
      <c r="K12" s="70">
        <v>188</v>
      </c>
      <c r="L12" s="225">
        <f t="shared" si="0"/>
        <v>188</v>
      </c>
      <c r="M12" s="225">
        <f t="shared" si="1"/>
        <v>0</v>
      </c>
      <c r="N12" s="225">
        <f t="shared" si="1"/>
        <v>0</v>
      </c>
      <c r="O12" s="71">
        <f t="shared" si="2"/>
        <v>188</v>
      </c>
      <c r="P12" s="226">
        <f t="shared" ref="P12:P50" si="4">((O12/W12)*V12)/1000</f>
        <v>0.11749999999999999</v>
      </c>
      <c r="Q12" s="227">
        <f t="shared" si="3"/>
        <v>3.1960000000000002E-2</v>
      </c>
      <c r="R12" s="81"/>
      <c r="S12" s="81"/>
      <c r="T12" s="81"/>
      <c r="U12" s="81">
        <f>'[1]Приложение 2'!Q52</f>
        <v>44</v>
      </c>
      <c r="V12" s="81">
        <v>40</v>
      </c>
      <c r="W12" s="81">
        <f>'[1]Приложение 2'!S52</f>
        <v>64</v>
      </c>
      <c r="X12" s="81">
        <v>0.17</v>
      </c>
      <c r="Y12" s="228"/>
    </row>
    <row r="13" spans="1:25" s="229" customFormat="1" ht="35.25" customHeight="1" x14ac:dyDescent="0.35">
      <c r="A13" s="70">
        <v>7</v>
      </c>
      <c r="B13" s="71" t="s">
        <v>103</v>
      </c>
      <c r="C13" s="74" t="s">
        <v>104</v>
      </c>
      <c r="D13" s="74" t="s">
        <v>28</v>
      </c>
      <c r="E13" s="70">
        <v>6</v>
      </c>
      <c r="F13" s="70">
        <v>73</v>
      </c>
      <c r="G13" s="70"/>
      <c r="H13" s="70">
        <v>1</v>
      </c>
      <c r="I13" s="70"/>
      <c r="J13" s="70"/>
      <c r="K13" s="70">
        <v>1</v>
      </c>
      <c r="L13" s="225">
        <f t="shared" si="0"/>
        <v>1</v>
      </c>
      <c r="M13" s="225">
        <f t="shared" si="1"/>
        <v>0</v>
      </c>
      <c r="N13" s="225">
        <f t="shared" si="1"/>
        <v>0</v>
      </c>
      <c r="O13" s="71">
        <f t="shared" si="2"/>
        <v>1</v>
      </c>
      <c r="P13" s="226">
        <f t="shared" si="4"/>
        <v>6.2500000000000001E-4</v>
      </c>
      <c r="Q13" s="227">
        <f t="shared" si="3"/>
        <v>1.7000000000000001E-4</v>
      </c>
      <c r="R13" s="81"/>
      <c r="S13" s="81"/>
      <c r="T13" s="81"/>
      <c r="U13" s="81">
        <f>'[1]Приложение 2'!Q53</f>
        <v>1</v>
      </c>
      <c r="V13" s="81">
        <v>40</v>
      </c>
      <c r="W13" s="81">
        <f>'[1]Приложение 2'!S53</f>
        <v>64</v>
      </c>
      <c r="X13" s="81">
        <v>0.17</v>
      </c>
      <c r="Y13" s="228"/>
    </row>
    <row r="14" spans="1:25" s="229" customFormat="1" ht="36.75" customHeight="1" x14ac:dyDescent="0.35">
      <c r="A14" s="70">
        <v>8</v>
      </c>
      <c r="B14" s="71" t="s">
        <v>103</v>
      </c>
      <c r="C14" s="74" t="s">
        <v>104</v>
      </c>
      <c r="D14" s="74" t="s">
        <v>28</v>
      </c>
      <c r="E14" s="70">
        <v>12</v>
      </c>
      <c r="F14" s="70">
        <v>74</v>
      </c>
      <c r="G14" s="70"/>
      <c r="H14" s="70">
        <v>2</v>
      </c>
      <c r="I14" s="70"/>
      <c r="J14" s="70"/>
      <c r="K14" s="70">
        <v>2</v>
      </c>
      <c r="L14" s="225">
        <f t="shared" si="0"/>
        <v>2</v>
      </c>
      <c r="M14" s="225">
        <f t="shared" si="1"/>
        <v>0</v>
      </c>
      <c r="N14" s="225">
        <f t="shared" si="1"/>
        <v>0</v>
      </c>
      <c r="O14" s="71">
        <f t="shared" si="2"/>
        <v>2</v>
      </c>
      <c r="P14" s="226">
        <f t="shared" si="4"/>
        <v>1.25E-3</v>
      </c>
      <c r="Q14" s="227">
        <f t="shared" si="3"/>
        <v>3.4000000000000002E-4</v>
      </c>
      <c r="R14" s="81"/>
      <c r="S14" s="81"/>
      <c r="T14" s="81"/>
      <c r="U14" s="81">
        <f>'[1]Приложение 2'!Q54</f>
        <v>2</v>
      </c>
      <c r="V14" s="81">
        <v>40</v>
      </c>
      <c r="W14" s="81">
        <f>'[1]Приложение 2'!S54</f>
        <v>64</v>
      </c>
      <c r="X14" s="81">
        <v>0.17</v>
      </c>
      <c r="Y14" s="228"/>
    </row>
    <row r="15" spans="1:25" s="229" customFormat="1" ht="36" customHeight="1" x14ac:dyDescent="0.35">
      <c r="A15" s="70">
        <v>9</v>
      </c>
      <c r="B15" s="71" t="s">
        <v>103</v>
      </c>
      <c r="C15" s="74" t="s">
        <v>104</v>
      </c>
      <c r="D15" s="74" t="s">
        <v>28</v>
      </c>
      <c r="E15" s="70">
        <v>17</v>
      </c>
      <c r="F15" s="70">
        <v>75</v>
      </c>
      <c r="G15" s="70"/>
      <c r="H15" s="70">
        <v>41</v>
      </c>
      <c r="I15" s="70"/>
      <c r="J15" s="70"/>
      <c r="K15" s="70">
        <v>41</v>
      </c>
      <c r="L15" s="225">
        <f t="shared" si="0"/>
        <v>41</v>
      </c>
      <c r="M15" s="225">
        <f t="shared" si="1"/>
        <v>0</v>
      </c>
      <c r="N15" s="225">
        <f t="shared" si="1"/>
        <v>0</v>
      </c>
      <c r="O15" s="71">
        <f t="shared" si="2"/>
        <v>41</v>
      </c>
      <c r="P15" s="226">
        <f t="shared" si="4"/>
        <v>2.5624999999999998E-2</v>
      </c>
      <c r="Q15" s="227">
        <f t="shared" si="3"/>
        <v>6.9700000000000005E-3</v>
      </c>
      <c r="R15" s="81"/>
      <c r="S15" s="81"/>
      <c r="T15" s="81"/>
      <c r="U15" s="81">
        <f>'[1]Приложение 2'!Q55</f>
        <v>41</v>
      </c>
      <c r="V15" s="81">
        <v>40</v>
      </c>
      <c r="W15" s="81">
        <f>'[1]Приложение 2'!S55</f>
        <v>64</v>
      </c>
      <c r="X15" s="81">
        <v>0.17</v>
      </c>
      <c r="Y15" s="228"/>
    </row>
    <row r="16" spans="1:25" s="229" customFormat="1" ht="33" customHeight="1" x14ac:dyDescent="0.35">
      <c r="A16" s="70">
        <v>10</v>
      </c>
      <c r="B16" s="71" t="s">
        <v>103</v>
      </c>
      <c r="C16" s="74" t="s">
        <v>104</v>
      </c>
      <c r="D16" s="74" t="s">
        <v>28</v>
      </c>
      <c r="E16" s="70">
        <v>1</v>
      </c>
      <c r="F16" s="70">
        <v>77</v>
      </c>
      <c r="G16" s="70"/>
      <c r="H16" s="70">
        <v>43</v>
      </c>
      <c r="I16" s="70"/>
      <c r="J16" s="70"/>
      <c r="K16" s="70">
        <v>43</v>
      </c>
      <c r="L16" s="225">
        <f t="shared" si="0"/>
        <v>43</v>
      </c>
      <c r="M16" s="225">
        <f t="shared" si="1"/>
        <v>0</v>
      </c>
      <c r="N16" s="225">
        <f t="shared" si="1"/>
        <v>0</v>
      </c>
      <c r="O16" s="71">
        <f t="shared" si="2"/>
        <v>43</v>
      </c>
      <c r="P16" s="226">
        <f t="shared" si="4"/>
        <v>2.6875E-2</v>
      </c>
      <c r="Q16" s="227">
        <f t="shared" si="3"/>
        <v>7.3100000000000005E-3</v>
      </c>
      <c r="R16" s="81"/>
      <c r="S16" s="81"/>
      <c r="T16" s="81"/>
      <c r="U16" s="81">
        <f>'[1]Приложение 2'!Q56</f>
        <v>43</v>
      </c>
      <c r="V16" s="81">
        <v>40</v>
      </c>
      <c r="W16" s="81">
        <f>'[1]Приложение 2'!S56</f>
        <v>64</v>
      </c>
      <c r="X16" s="81">
        <v>0.17</v>
      </c>
      <c r="Y16" s="228"/>
    </row>
    <row r="17" spans="1:25" s="229" customFormat="1" ht="36" customHeight="1" x14ac:dyDescent="0.35">
      <c r="A17" s="70">
        <v>11</v>
      </c>
      <c r="B17" s="71" t="s">
        <v>103</v>
      </c>
      <c r="C17" s="74" t="s">
        <v>104</v>
      </c>
      <c r="D17" s="74" t="s">
        <v>28</v>
      </c>
      <c r="E17" s="70">
        <v>4</v>
      </c>
      <c r="F17" s="70">
        <v>77</v>
      </c>
      <c r="G17" s="70"/>
      <c r="H17" s="70">
        <v>5</v>
      </c>
      <c r="I17" s="70"/>
      <c r="J17" s="70"/>
      <c r="K17" s="70">
        <v>5</v>
      </c>
      <c r="L17" s="225">
        <f t="shared" si="0"/>
        <v>5</v>
      </c>
      <c r="M17" s="225">
        <f t="shared" si="1"/>
        <v>0</v>
      </c>
      <c r="N17" s="225">
        <f t="shared" si="1"/>
        <v>0</v>
      </c>
      <c r="O17" s="71">
        <f t="shared" si="2"/>
        <v>5</v>
      </c>
      <c r="P17" s="226">
        <f t="shared" si="4"/>
        <v>3.1250000000000002E-3</v>
      </c>
      <c r="Q17" s="227">
        <f t="shared" si="3"/>
        <v>8.5000000000000006E-4</v>
      </c>
      <c r="R17" s="81"/>
      <c r="S17" s="81"/>
      <c r="T17" s="81"/>
      <c r="U17" s="81">
        <f>'[1]Приложение 2'!Q57</f>
        <v>5</v>
      </c>
      <c r="V17" s="81">
        <v>40</v>
      </c>
      <c r="W17" s="81">
        <f>'[1]Приложение 2'!S57</f>
        <v>64</v>
      </c>
      <c r="X17" s="81">
        <v>0.17</v>
      </c>
      <c r="Y17" s="228"/>
    </row>
    <row r="18" spans="1:25" s="229" customFormat="1" ht="36.75" customHeight="1" x14ac:dyDescent="0.35">
      <c r="A18" s="70">
        <v>12</v>
      </c>
      <c r="B18" s="71" t="s">
        <v>103</v>
      </c>
      <c r="C18" s="74" t="s">
        <v>104</v>
      </c>
      <c r="D18" s="74" t="s">
        <v>28</v>
      </c>
      <c r="E18" s="70">
        <v>13</v>
      </c>
      <c r="F18" s="70">
        <v>77</v>
      </c>
      <c r="G18" s="70"/>
      <c r="H18" s="70">
        <v>50</v>
      </c>
      <c r="I18" s="70"/>
      <c r="J18" s="70"/>
      <c r="K18" s="70">
        <v>50</v>
      </c>
      <c r="L18" s="225">
        <f t="shared" si="0"/>
        <v>50</v>
      </c>
      <c r="M18" s="225">
        <f t="shared" si="1"/>
        <v>0</v>
      </c>
      <c r="N18" s="225">
        <f t="shared" si="1"/>
        <v>0</v>
      </c>
      <c r="O18" s="71">
        <f t="shared" si="2"/>
        <v>50</v>
      </c>
      <c r="P18" s="226">
        <f t="shared" si="4"/>
        <v>3.125E-2</v>
      </c>
      <c r="Q18" s="227">
        <f t="shared" si="3"/>
        <v>8.5000000000000006E-3</v>
      </c>
      <c r="R18" s="81"/>
      <c r="S18" s="81"/>
      <c r="T18" s="81"/>
      <c r="U18" s="81">
        <f>'[1]Приложение 2'!Q58</f>
        <v>50</v>
      </c>
      <c r="V18" s="81">
        <v>40</v>
      </c>
      <c r="W18" s="81">
        <f>'[1]Приложение 2'!S58</f>
        <v>64</v>
      </c>
      <c r="X18" s="81">
        <v>0.17</v>
      </c>
      <c r="Y18" s="228"/>
    </row>
    <row r="19" spans="1:25" s="229" customFormat="1" ht="36.75" customHeight="1" x14ac:dyDescent="0.35">
      <c r="A19" s="70">
        <v>13</v>
      </c>
      <c r="B19" s="71" t="s">
        <v>103</v>
      </c>
      <c r="C19" s="74" t="s">
        <v>104</v>
      </c>
      <c r="D19" s="74" t="s">
        <v>28</v>
      </c>
      <c r="E19" s="70">
        <v>14</v>
      </c>
      <c r="F19" s="70">
        <v>77</v>
      </c>
      <c r="G19" s="70"/>
      <c r="H19" s="70">
        <v>8</v>
      </c>
      <c r="I19" s="70"/>
      <c r="J19" s="70"/>
      <c r="K19" s="70">
        <v>8</v>
      </c>
      <c r="L19" s="225">
        <f t="shared" si="0"/>
        <v>8</v>
      </c>
      <c r="M19" s="225">
        <f t="shared" si="1"/>
        <v>0</v>
      </c>
      <c r="N19" s="225">
        <f t="shared" si="1"/>
        <v>0</v>
      </c>
      <c r="O19" s="71">
        <f t="shared" si="2"/>
        <v>8</v>
      </c>
      <c r="P19" s="226">
        <f t="shared" si="4"/>
        <v>5.0000000000000001E-3</v>
      </c>
      <c r="Q19" s="227">
        <f t="shared" si="3"/>
        <v>1.3600000000000001E-3</v>
      </c>
      <c r="R19" s="81"/>
      <c r="S19" s="81"/>
      <c r="T19" s="81"/>
      <c r="U19" s="81">
        <f>'[1]Приложение 2'!Q59</f>
        <v>8</v>
      </c>
      <c r="V19" s="81">
        <v>40</v>
      </c>
      <c r="W19" s="81">
        <f>'[1]Приложение 2'!S59</f>
        <v>64</v>
      </c>
      <c r="X19" s="81">
        <v>0.17</v>
      </c>
      <c r="Y19" s="228"/>
    </row>
    <row r="20" spans="1:25" s="229" customFormat="1" ht="38.25" customHeight="1" x14ac:dyDescent="0.35">
      <c r="A20" s="70">
        <v>14</v>
      </c>
      <c r="B20" s="71" t="s">
        <v>103</v>
      </c>
      <c r="C20" s="74" t="s">
        <v>104</v>
      </c>
      <c r="D20" s="74" t="s">
        <v>28</v>
      </c>
      <c r="E20" s="70">
        <v>15</v>
      </c>
      <c r="F20" s="70">
        <v>77</v>
      </c>
      <c r="G20" s="70"/>
      <c r="H20" s="70">
        <v>466</v>
      </c>
      <c r="I20" s="70"/>
      <c r="J20" s="70"/>
      <c r="K20" s="70">
        <v>466</v>
      </c>
      <c r="L20" s="225">
        <f t="shared" si="0"/>
        <v>466</v>
      </c>
      <c r="M20" s="225">
        <f t="shared" si="1"/>
        <v>0</v>
      </c>
      <c r="N20" s="225">
        <f t="shared" si="1"/>
        <v>0</v>
      </c>
      <c r="O20" s="71">
        <f t="shared" si="2"/>
        <v>466</v>
      </c>
      <c r="P20" s="226">
        <f t="shared" si="4"/>
        <v>0.29125000000000001</v>
      </c>
      <c r="Q20" s="227">
        <f t="shared" si="3"/>
        <v>7.9219999999999999E-2</v>
      </c>
      <c r="R20" s="81"/>
      <c r="S20" s="81"/>
      <c r="T20" s="81"/>
      <c r="U20" s="81">
        <f>'[1]Приложение 2'!Q60</f>
        <v>466</v>
      </c>
      <c r="V20" s="81">
        <v>40</v>
      </c>
      <c r="W20" s="81">
        <f>'[1]Приложение 2'!S60</f>
        <v>64</v>
      </c>
      <c r="X20" s="81">
        <v>0.17</v>
      </c>
      <c r="Y20" s="228"/>
    </row>
    <row r="21" spans="1:25" s="69" customFormat="1" ht="24.6" customHeight="1" x14ac:dyDescent="0.35">
      <c r="A21" s="83"/>
      <c r="B21" s="84"/>
      <c r="C21" s="551" t="s">
        <v>127</v>
      </c>
      <c r="D21" s="85"/>
      <c r="E21" s="83"/>
      <c r="F21" s="83"/>
      <c r="G21" s="83"/>
      <c r="H21" s="83"/>
      <c r="I21" s="83"/>
      <c r="J21" s="83"/>
      <c r="K21" s="83"/>
      <c r="L21" s="86"/>
      <c r="M21" s="86"/>
      <c r="N21" s="86"/>
      <c r="O21" s="84"/>
      <c r="P21" s="87"/>
      <c r="Q21" s="88"/>
      <c r="R21" s="80"/>
      <c r="S21" s="80"/>
      <c r="T21" s="80"/>
      <c r="U21" s="80"/>
      <c r="V21" s="80"/>
      <c r="W21" s="80"/>
      <c r="X21" s="80"/>
      <c r="Y21" s="90"/>
    </row>
    <row r="22" spans="1:25" s="229" customFormat="1" ht="35.25" customHeight="1" x14ac:dyDescent="0.35">
      <c r="A22" s="70">
        <v>6</v>
      </c>
      <c r="B22" s="71" t="s">
        <v>103</v>
      </c>
      <c r="C22" s="74" t="s">
        <v>104</v>
      </c>
      <c r="D22" s="74" t="s">
        <v>28</v>
      </c>
      <c r="E22" s="70">
        <v>11</v>
      </c>
      <c r="F22" s="70">
        <v>72</v>
      </c>
      <c r="G22" s="575">
        <v>3144</v>
      </c>
      <c r="H22" s="70">
        <v>188</v>
      </c>
      <c r="I22" s="70"/>
      <c r="J22" s="70"/>
      <c r="K22" s="70">
        <v>188</v>
      </c>
      <c r="L22" s="225">
        <f t="shared" ref="L22:L30" si="5">SUM(H22)</f>
        <v>188</v>
      </c>
      <c r="M22" s="225">
        <f t="shared" ref="M22:M30" si="6">SUM(I22)</f>
        <v>0</v>
      </c>
      <c r="N22" s="225">
        <f t="shared" ref="N22:N30" si="7">SUM(J22)</f>
        <v>0</v>
      </c>
      <c r="O22" s="71">
        <f t="shared" ref="O22:O30" si="8">SUM(L22+M22+N22)</f>
        <v>188</v>
      </c>
      <c r="P22" s="226">
        <f t="shared" ref="P22:P30" si="9">((O22/W22)*V22)/1000</f>
        <v>0.11749999999999999</v>
      </c>
      <c r="Q22" s="227">
        <f t="shared" ref="Q22:Q30" si="10">(O22*X22)/1000</f>
        <v>3.1960000000000002E-2</v>
      </c>
      <c r="R22" s="81"/>
      <c r="S22" s="81"/>
      <c r="T22" s="81"/>
      <c r="U22" s="81">
        <v>44</v>
      </c>
      <c r="V22" s="81">
        <v>40</v>
      </c>
      <c r="W22" s="81">
        <v>64</v>
      </c>
      <c r="X22" s="81">
        <v>0.17</v>
      </c>
      <c r="Y22" s="228"/>
    </row>
    <row r="23" spans="1:25" s="229" customFormat="1" ht="35.25" customHeight="1" x14ac:dyDescent="0.35">
      <c r="A23" s="70">
        <v>7</v>
      </c>
      <c r="B23" s="71" t="s">
        <v>103</v>
      </c>
      <c r="C23" s="74" t="s">
        <v>104</v>
      </c>
      <c r="D23" s="74" t="s">
        <v>28</v>
      </c>
      <c r="E23" s="70">
        <v>6</v>
      </c>
      <c r="F23" s="70">
        <v>73</v>
      </c>
      <c r="G23" s="575">
        <v>3144</v>
      </c>
      <c r="H23" s="70">
        <v>1</v>
      </c>
      <c r="I23" s="70"/>
      <c r="J23" s="70"/>
      <c r="K23" s="70">
        <v>1</v>
      </c>
      <c r="L23" s="225">
        <f t="shared" si="5"/>
        <v>1</v>
      </c>
      <c r="M23" s="225">
        <f t="shared" si="6"/>
        <v>0</v>
      </c>
      <c r="N23" s="225">
        <f t="shared" si="7"/>
        <v>0</v>
      </c>
      <c r="O23" s="71">
        <f t="shared" si="8"/>
        <v>1</v>
      </c>
      <c r="P23" s="226">
        <f t="shared" si="9"/>
        <v>6.2500000000000001E-4</v>
      </c>
      <c r="Q23" s="227">
        <f t="shared" si="10"/>
        <v>1.7000000000000001E-4</v>
      </c>
      <c r="R23" s="81"/>
      <c r="S23" s="81"/>
      <c r="T23" s="81"/>
      <c r="U23" s="81">
        <v>1</v>
      </c>
      <c r="V23" s="81">
        <v>40</v>
      </c>
      <c r="W23" s="81">
        <v>64</v>
      </c>
      <c r="X23" s="81">
        <v>0.17</v>
      </c>
      <c r="Y23" s="228"/>
    </row>
    <row r="24" spans="1:25" s="229" customFormat="1" ht="36.75" customHeight="1" x14ac:dyDescent="0.35">
      <c r="A24" s="70">
        <v>8</v>
      </c>
      <c r="B24" s="71" t="s">
        <v>103</v>
      </c>
      <c r="C24" s="74" t="s">
        <v>104</v>
      </c>
      <c r="D24" s="74" t="s">
        <v>28</v>
      </c>
      <c r="E24" s="70">
        <v>12</v>
      </c>
      <c r="F24" s="70">
        <v>74</v>
      </c>
      <c r="G24" s="575">
        <v>3144</v>
      </c>
      <c r="H24" s="70">
        <v>2</v>
      </c>
      <c r="I24" s="70"/>
      <c r="J24" s="70"/>
      <c r="K24" s="70">
        <v>2</v>
      </c>
      <c r="L24" s="225">
        <f t="shared" si="5"/>
        <v>2</v>
      </c>
      <c r="M24" s="225">
        <f t="shared" si="6"/>
        <v>0</v>
      </c>
      <c r="N24" s="225">
        <f t="shared" si="7"/>
        <v>0</v>
      </c>
      <c r="O24" s="71">
        <f t="shared" si="8"/>
        <v>2</v>
      </c>
      <c r="P24" s="226">
        <f t="shared" si="9"/>
        <v>1.25E-3</v>
      </c>
      <c r="Q24" s="227">
        <f t="shared" si="10"/>
        <v>3.4000000000000002E-4</v>
      </c>
      <c r="R24" s="81"/>
      <c r="S24" s="81"/>
      <c r="T24" s="81"/>
      <c r="U24" s="81">
        <v>2</v>
      </c>
      <c r="V24" s="81">
        <v>40</v>
      </c>
      <c r="W24" s="81">
        <v>64</v>
      </c>
      <c r="X24" s="81">
        <v>0.17</v>
      </c>
      <c r="Y24" s="228"/>
    </row>
    <row r="25" spans="1:25" s="229" customFormat="1" ht="36" customHeight="1" x14ac:dyDescent="0.35">
      <c r="A25" s="70">
        <v>9</v>
      </c>
      <c r="B25" s="71" t="s">
        <v>103</v>
      </c>
      <c r="C25" s="74" t="s">
        <v>104</v>
      </c>
      <c r="D25" s="74" t="s">
        <v>28</v>
      </c>
      <c r="E25" s="70">
        <v>17</v>
      </c>
      <c r="F25" s="70">
        <v>75</v>
      </c>
      <c r="G25" s="575">
        <v>3144</v>
      </c>
      <c r="H25" s="70">
        <v>41</v>
      </c>
      <c r="I25" s="70"/>
      <c r="J25" s="70"/>
      <c r="K25" s="70">
        <v>41</v>
      </c>
      <c r="L25" s="225">
        <f t="shared" si="5"/>
        <v>41</v>
      </c>
      <c r="M25" s="225">
        <f t="shared" si="6"/>
        <v>0</v>
      </c>
      <c r="N25" s="225">
        <f t="shared" si="7"/>
        <v>0</v>
      </c>
      <c r="O25" s="71">
        <f t="shared" si="8"/>
        <v>41</v>
      </c>
      <c r="P25" s="226">
        <f t="shared" si="9"/>
        <v>2.5624999999999998E-2</v>
      </c>
      <c r="Q25" s="227">
        <f t="shared" si="10"/>
        <v>6.9700000000000005E-3</v>
      </c>
      <c r="R25" s="81"/>
      <c r="S25" s="81"/>
      <c r="T25" s="81"/>
      <c r="U25" s="81">
        <v>41</v>
      </c>
      <c r="V25" s="81">
        <v>40</v>
      </c>
      <c r="W25" s="81">
        <v>64</v>
      </c>
      <c r="X25" s="81">
        <v>0.17</v>
      </c>
      <c r="Y25" s="228"/>
    </row>
    <row r="26" spans="1:25" s="229" customFormat="1" ht="33" customHeight="1" x14ac:dyDescent="0.35">
      <c r="A26" s="70">
        <v>10</v>
      </c>
      <c r="B26" s="71" t="s">
        <v>103</v>
      </c>
      <c r="C26" s="74" t="s">
        <v>104</v>
      </c>
      <c r="D26" s="74" t="s">
        <v>28</v>
      </c>
      <c r="E26" s="70">
        <v>1</v>
      </c>
      <c r="F26" s="70">
        <v>77</v>
      </c>
      <c r="G26" s="575">
        <v>3144</v>
      </c>
      <c r="H26" s="70">
        <v>43</v>
      </c>
      <c r="I26" s="70"/>
      <c r="J26" s="70"/>
      <c r="K26" s="70">
        <v>43</v>
      </c>
      <c r="L26" s="225">
        <f t="shared" si="5"/>
        <v>43</v>
      </c>
      <c r="M26" s="225">
        <f t="shared" si="6"/>
        <v>0</v>
      </c>
      <c r="N26" s="225">
        <f t="shared" si="7"/>
        <v>0</v>
      </c>
      <c r="O26" s="71">
        <f t="shared" si="8"/>
        <v>43</v>
      </c>
      <c r="P26" s="226">
        <f t="shared" si="9"/>
        <v>2.6875E-2</v>
      </c>
      <c r="Q26" s="227">
        <f t="shared" si="10"/>
        <v>7.3100000000000005E-3</v>
      </c>
      <c r="R26" s="81"/>
      <c r="S26" s="81"/>
      <c r="T26" s="81"/>
      <c r="U26" s="81">
        <v>43</v>
      </c>
      <c r="V26" s="81">
        <v>40</v>
      </c>
      <c r="W26" s="81">
        <v>64</v>
      </c>
      <c r="X26" s="81">
        <v>0.17</v>
      </c>
      <c r="Y26" s="228"/>
    </row>
    <row r="27" spans="1:25" s="229" customFormat="1" ht="36" customHeight="1" x14ac:dyDescent="0.35">
      <c r="A27" s="70">
        <v>11</v>
      </c>
      <c r="B27" s="71" t="s">
        <v>103</v>
      </c>
      <c r="C27" s="74" t="s">
        <v>104</v>
      </c>
      <c r="D27" s="74" t="s">
        <v>28</v>
      </c>
      <c r="E27" s="70">
        <v>4</v>
      </c>
      <c r="F27" s="70">
        <v>77</v>
      </c>
      <c r="G27" s="575">
        <v>3144</v>
      </c>
      <c r="H27" s="70">
        <v>5</v>
      </c>
      <c r="I27" s="70"/>
      <c r="J27" s="70"/>
      <c r="K27" s="70">
        <v>5</v>
      </c>
      <c r="L27" s="225">
        <f t="shared" si="5"/>
        <v>5</v>
      </c>
      <c r="M27" s="225">
        <f t="shared" si="6"/>
        <v>0</v>
      </c>
      <c r="N27" s="225">
        <f t="shared" si="7"/>
        <v>0</v>
      </c>
      <c r="O27" s="71">
        <f t="shared" si="8"/>
        <v>5</v>
      </c>
      <c r="P27" s="226">
        <f t="shared" si="9"/>
        <v>3.1250000000000002E-3</v>
      </c>
      <c r="Q27" s="227">
        <f t="shared" si="10"/>
        <v>8.5000000000000006E-4</v>
      </c>
      <c r="R27" s="81"/>
      <c r="S27" s="81"/>
      <c r="T27" s="81"/>
      <c r="U27" s="81">
        <v>5</v>
      </c>
      <c r="V27" s="81">
        <v>40</v>
      </c>
      <c r="W27" s="81">
        <v>64</v>
      </c>
      <c r="X27" s="81">
        <v>0.17</v>
      </c>
      <c r="Y27" s="228"/>
    </row>
    <row r="28" spans="1:25" s="229" customFormat="1" ht="36.75" customHeight="1" x14ac:dyDescent="0.35">
      <c r="A28" s="70">
        <v>12</v>
      </c>
      <c r="B28" s="71" t="s">
        <v>103</v>
      </c>
      <c r="C28" s="74" t="s">
        <v>104</v>
      </c>
      <c r="D28" s="74" t="s">
        <v>28</v>
      </c>
      <c r="E28" s="70">
        <v>13</v>
      </c>
      <c r="F28" s="70">
        <v>77</v>
      </c>
      <c r="G28" s="575">
        <v>3144</v>
      </c>
      <c r="H28" s="70">
        <v>50</v>
      </c>
      <c r="I28" s="70"/>
      <c r="J28" s="70"/>
      <c r="K28" s="70">
        <v>50</v>
      </c>
      <c r="L28" s="225">
        <f t="shared" si="5"/>
        <v>50</v>
      </c>
      <c r="M28" s="225">
        <f t="shared" si="6"/>
        <v>0</v>
      </c>
      <c r="N28" s="225">
        <f t="shared" si="7"/>
        <v>0</v>
      </c>
      <c r="O28" s="71">
        <f t="shared" si="8"/>
        <v>50</v>
      </c>
      <c r="P28" s="226">
        <f t="shared" si="9"/>
        <v>3.125E-2</v>
      </c>
      <c r="Q28" s="227">
        <f t="shared" si="10"/>
        <v>8.5000000000000006E-3</v>
      </c>
      <c r="R28" s="81"/>
      <c r="S28" s="81"/>
      <c r="T28" s="81"/>
      <c r="U28" s="81">
        <v>50</v>
      </c>
      <c r="V28" s="81">
        <v>40</v>
      </c>
      <c r="W28" s="81">
        <v>64</v>
      </c>
      <c r="X28" s="81">
        <v>0.17</v>
      </c>
      <c r="Y28" s="228"/>
    </row>
    <row r="29" spans="1:25" s="229" customFormat="1" ht="36.75" customHeight="1" x14ac:dyDescent="0.35">
      <c r="A29" s="70">
        <v>13</v>
      </c>
      <c r="B29" s="71" t="s">
        <v>103</v>
      </c>
      <c r="C29" s="74" t="s">
        <v>104</v>
      </c>
      <c r="D29" s="74" t="s">
        <v>28</v>
      </c>
      <c r="E29" s="70">
        <v>14</v>
      </c>
      <c r="F29" s="70">
        <v>77</v>
      </c>
      <c r="G29" s="575">
        <v>3144</v>
      </c>
      <c r="H29" s="70">
        <v>8</v>
      </c>
      <c r="I29" s="70"/>
      <c r="J29" s="70"/>
      <c r="K29" s="70">
        <v>8</v>
      </c>
      <c r="L29" s="225">
        <f t="shared" si="5"/>
        <v>8</v>
      </c>
      <c r="M29" s="225">
        <f t="shared" si="6"/>
        <v>0</v>
      </c>
      <c r="N29" s="225">
        <f t="shared" si="7"/>
        <v>0</v>
      </c>
      <c r="O29" s="71">
        <f t="shared" si="8"/>
        <v>8</v>
      </c>
      <c r="P29" s="226">
        <f t="shared" si="9"/>
        <v>5.0000000000000001E-3</v>
      </c>
      <c r="Q29" s="227">
        <f t="shared" si="10"/>
        <v>1.3600000000000001E-3</v>
      </c>
      <c r="R29" s="81"/>
      <c r="S29" s="81"/>
      <c r="T29" s="81"/>
      <c r="U29" s="81">
        <v>8</v>
      </c>
      <c r="V29" s="81">
        <v>40</v>
      </c>
      <c r="W29" s="81">
        <v>64</v>
      </c>
      <c r="X29" s="81">
        <v>0.17</v>
      </c>
      <c r="Y29" s="228"/>
    </row>
    <row r="30" spans="1:25" s="229" customFormat="1" ht="38.25" customHeight="1" x14ac:dyDescent="0.35">
      <c r="A30" s="70">
        <v>14</v>
      </c>
      <c r="B30" s="71" t="s">
        <v>103</v>
      </c>
      <c r="C30" s="74" t="s">
        <v>104</v>
      </c>
      <c r="D30" s="74" t="s">
        <v>28</v>
      </c>
      <c r="E30" s="70">
        <v>15</v>
      </c>
      <c r="F30" s="70">
        <v>77</v>
      </c>
      <c r="G30" s="575">
        <v>3144</v>
      </c>
      <c r="H30" s="70">
        <v>466</v>
      </c>
      <c r="I30" s="70"/>
      <c r="J30" s="70"/>
      <c r="K30" s="70">
        <v>466</v>
      </c>
      <c r="L30" s="225">
        <f t="shared" si="5"/>
        <v>466</v>
      </c>
      <c r="M30" s="225">
        <f t="shared" si="6"/>
        <v>0</v>
      </c>
      <c r="N30" s="225">
        <f t="shared" si="7"/>
        <v>0</v>
      </c>
      <c r="O30" s="71">
        <f t="shared" si="8"/>
        <v>466</v>
      </c>
      <c r="P30" s="226">
        <f t="shared" si="9"/>
        <v>0.29125000000000001</v>
      </c>
      <c r="Q30" s="227">
        <f t="shared" si="10"/>
        <v>7.9219999999999999E-2</v>
      </c>
      <c r="R30" s="81"/>
      <c r="S30" s="81"/>
      <c r="T30" s="81"/>
      <c r="U30" s="81">
        <v>466</v>
      </c>
      <c r="V30" s="81">
        <v>40</v>
      </c>
      <c r="W30" s="81">
        <v>64</v>
      </c>
      <c r="X30" s="81">
        <v>0.17</v>
      </c>
      <c r="Y30" s="228"/>
    </row>
    <row r="31" spans="1:25" s="69" customFormat="1" ht="24" customHeight="1" x14ac:dyDescent="0.35">
      <c r="A31" s="83"/>
      <c r="B31" s="84"/>
      <c r="C31" s="550" t="s">
        <v>199</v>
      </c>
      <c r="D31" s="85"/>
      <c r="E31" s="91"/>
      <c r="F31" s="83"/>
      <c r="G31" s="83"/>
      <c r="H31" s="83"/>
      <c r="I31" s="83"/>
      <c r="J31" s="83"/>
      <c r="K31" s="83"/>
      <c r="L31" s="86"/>
      <c r="M31" s="86"/>
      <c r="N31" s="86"/>
      <c r="O31" s="84"/>
      <c r="P31" s="87"/>
      <c r="Q31" s="88"/>
      <c r="R31" s="80"/>
      <c r="S31" s="80"/>
      <c r="T31" s="80"/>
      <c r="U31" s="80"/>
      <c r="V31" s="80"/>
      <c r="W31" s="80"/>
      <c r="X31" s="80"/>
      <c r="Y31" s="90"/>
    </row>
    <row r="32" spans="1:25" s="69" customFormat="1" ht="29.25" customHeight="1" x14ac:dyDescent="0.35">
      <c r="A32" s="83">
        <v>19</v>
      </c>
      <c r="B32" s="84"/>
      <c r="C32" s="85" t="s">
        <v>105</v>
      </c>
      <c r="D32" s="85" t="s">
        <v>28</v>
      </c>
      <c r="E32" s="552">
        <v>91</v>
      </c>
      <c r="F32" s="83">
        <v>86</v>
      </c>
      <c r="G32" s="553">
        <v>23</v>
      </c>
      <c r="H32" s="83">
        <v>5</v>
      </c>
      <c r="I32" s="83"/>
      <c r="J32" s="83"/>
      <c r="K32" s="83">
        <v>5</v>
      </c>
      <c r="L32" s="86">
        <f t="shared" si="0"/>
        <v>5</v>
      </c>
      <c r="M32" s="86">
        <f t="shared" si="1"/>
        <v>0</v>
      </c>
      <c r="N32" s="86">
        <f t="shared" si="1"/>
        <v>0</v>
      </c>
      <c r="O32" s="84">
        <f t="shared" si="2"/>
        <v>5</v>
      </c>
      <c r="P32" s="87">
        <f t="shared" si="4"/>
        <v>5.5E-2</v>
      </c>
      <c r="Q32" s="88">
        <f t="shared" si="3"/>
        <v>2.2499999999999998E-3</v>
      </c>
      <c r="R32" s="80"/>
      <c r="S32" s="80"/>
      <c r="T32" s="80"/>
      <c r="U32" s="80"/>
      <c r="V32" s="80">
        <f>'[1]Приложение 2'!R86</f>
        <v>22</v>
      </c>
      <c r="W32" s="80">
        <f>'[1]Приложение 2'!S86</f>
        <v>2</v>
      </c>
      <c r="X32" s="80">
        <v>0.45</v>
      </c>
      <c r="Y32" s="90"/>
    </row>
    <row r="33" spans="1:25" s="69" customFormat="1" ht="23.4" customHeight="1" x14ac:dyDescent="0.35">
      <c r="A33" s="83"/>
      <c r="B33" s="84"/>
      <c r="C33" s="551" t="s">
        <v>149</v>
      </c>
      <c r="D33" s="85"/>
      <c r="E33" s="91"/>
      <c r="F33" s="83"/>
      <c r="G33" s="83"/>
      <c r="H33" s="83"/>
      <c r="I33" s="83"/>
      <c r="J33" s="83"/>
      <c r="K33" s="83"/>
      <c r="L33" s="86"/>
      <c r="M33" s="86"/>
      <c r="N33" s="86"/>
      <c r="O33" s="84"/>
      <c r="P33" s="87"/>
      <c r="Q33" s="88"/>
      <c r="R33" s="80"/>
      <c r="S33" s="80"/>
      <c r="T33" s="80"/>
      <c r="U33" s="80"/>
      <c r="V33" s="80"/>
      <c r="W33" s="80"/>
      <c r="X33" s="80"/>
      <c r="Y33" s="90"/>
    </row>
    <row r="34" spans="1:25" s="69" customFormat="1" ht="29.25" customHeight="1" x14ac:dyDescent="0.35">
      <c r="A34" s="83">
        <v>19</v>
      </c>
      <c r="B34" s="84"/>
      <c r="C34" s="85" t="s">
        <v>105</v>
      </c>
      <c r="D34" s="85" t="s">
        <v>28</v>
      </c>
      <c r="E34" s="554">
        <v>23</v>
      </c>
      <c r="F34" s="83">
        <v>86</v>
      </c>
      <c r="G34" s="555">
        <v>91</v>
      </c>
      <c r="H34" s="83">
        <v>5</v>
      </c>
      <c r="I34" s="83"/>
      <c r="J34" s="83"/>
      <c r="K34" s="83">
        <v>5</v>
      </c>
      <c r="L34" s="86">
        <f t="shared" ref="L34" si="11">SUM(H34)</f>
        <v>5</v>
      </c>
      <c r="M34" s="86">
        <f t="shared" ref="M34" si="12">SUM(I34)</f>
        <v>0</v>
      </c>
      <c r="N34" s="86">
        <f t="shared" ref="N34" si="13">SUM(J34)</f>
        <v>0</v>
      </c>
      <c r="O34" s="84">
        <f t="shared" ref="O34" si="14">SUM(L34+M34+N34)</f>
        <v>5</v>
      </c>
      <c r="P34" s="87">
        <f t="shared" ref="P34" si="15">((O34/W34)*V34)/1000</f>
        <v>0.3</v>
      </c>
      <c r="Q34" s="88">
        <f t="shared" ref="Q34" si="16">(O34*X34)/1000</f>
        <v>2.2499999999999998E-3</v>
      </c>
      <c r="R34" s="80"/>
      <c r="S34" s="80"/>
      <c r="T34" s="80"/>
      <c r="U34" s="80"/>
      <c r="V34" s="80">
        <f>'[1]Приложение 2'!R88</f>
        <v>60</v>
      </c>
      <c r="W34" s="80">
        <f>'[1]Приложение 2'!S88</f>
        <v>1</v>
      </c>
      <c r="X34" s="80">
        <v>0.45</v>
      </c>
      <c r="Y34" s="90"/>
    </row>
    <row r="35" spans="1:25" s="69" customFormat="1" ht="24" customHeight="1" x14ac:dyDescent="0.35">
      <c r="A35" s="83"/>
      <c r="B35" s="84"/>
      <c r="C35" s="550" t="s">
        <v>200</v>
      </c>
      <c r="D35" s="85"/>
      <c r="E35" s="91"/>
      <c r="F35" s="83"/>
      <c r="G35" s="83"/>
      <c r="H35" s="83"/>
      <c r="I35" s="83"/>
      <c r="J35" s="83"/>
      <c r="K35" s="83"/>
      <c r="L35" s="86"/>
      <c r="M35" s="86"/>
      <c r="N35" s="86"/>
      <c r="O35" s="84"/>
      <c r="P35" s="87"/>
      <c r="Q35" s="88"/>
      <c r="R35" s="80"/>
      <c r="S35" s="80"/>
      <c r="T35" s="80"/>
      <c r="U35" s="80"/>
      <c r="V35" s="80"/>
      <c r="W35" s="80"/>
      <c r="X35" s="80"/>
      <c r="Y35" s="90"/>
    </row>
    <row r="36" spans="1:25" s="229" customFormat="1" ht="39.75" customHeight="1" x14ac:dyDescent="0.35">
      <c r="A36" s="70">
        <v>36</v>
      </c>
      <c r="B36" s="71" t="s">
        <v>106</v>
      </c>
      <c r="C36" s="74" t="s">
        <v>107</v>
      </c>
      <c r="D36" s="74" t="s">
        <v>28</v>
      </c>
      <c r="E36" s="576" t="s">
        <v>45</v>
      </c>
      <c r="F36" s="70">
        <v>86</v>
      </c>
      <c r="G36" s="70"/>
      <c r="H36" s="70">
        <v>11</v>
      </c>
      <c r="I36" s="70"/>
      <c r="J36" s="70"/>
      <c r="K36" s="70">
        <v>11</v>
      </c>
      <c r="L36" s="225">
        <f t="shared" si="0"/>
        <v>11</v>
      </c>
      <c r="M36" s="225">
        <f t="shared" si="1"/>
        <v>0</v>
      </c>
      <c r="N36" s="225">
        <f t="shared" si="1"/>
        <v>0</v>
      </c>
      <c r="O36" s="71">
        <f t="shared" si="2"/>
        <v>11</v>
      </c>
      <c r="P36" s="226">
        <f t="shared" si="4"/>
        <v>4.4550000000000001</v>
      </c>
      <c r="Q36" s="227">
        <f>(O36*X36)/1000</f>
        <v>3.0249999999999999</v>
      </c>
      <c r="R36" s="577"/>
      <c r="S36" s="81"/>
      <c r="T36" s="577"/>
      <c r="U36" s="81">
        <f>'[1]Приложение 2'!Q104</f>
        <v>11</v>
      </c>
      <c r="V36" s="81">
        <f>'[1]Приложение 2'!R104</f>
        <v>405</v>
      </c>
      <c r="W36" s="81">
        <f>'[1]Приложение 2'!S104</f>
        <v>1</v>
      </c>
      <c r="X36" s="81">
        <f>'[1]Приложение 2'!T104</f>
        <v>275</v>
      </c>
      <c r="Y36" s="228"/>
    </row>
    <row r="37" spans="1:25" s="69" customFormat="1" ht="23.4" customHeight="1" x14ac:dyDescent="0.35">
      <c r="A37" s="83"/>
      <c r="B37" s="84"/>
      <c r="C37" s="551" t="s">
        <v>149</v>
      </c>
      <c r="D37" s="85"/>
      <c r="E37" s="91"/>
      <c r="F37" s="83"/>
      <c r="G37" s="83"/>
      <c r="H37" s="83"/>
      <c r="I37" s="83"/>
      <c r="J37" s="83"/>
      <c r="K37" s="83"/>
      <c r="L37" s="86"/>
      <c r="M37" s="86"/>
      <c r="N37" s="86"/>
      <c r="O37" s="84"/>
      <c r="P37" s="87"/>
      <c r="Q37" s="88"/>
      <c r="R37" s="80"/>
      <c r="S37" s="80"/>
      <c r="T37" s="80"/>
      <c r="U37" s="80"/>
      <c r="V37" s="80"/>
      <c r="W37" s="80"/>
      <c r="X37" s="80"/>
      <c r="Y37" s="90"/>
    </row>
    <row r="38" spans="1:25" s="229" customFormat="1" ht="39.75" customHeight="1" x14ac:dyDescent="0.35">
      <c r="A38" s="70">
        <v>36</v>
      </c>
      <c r="B38" s="71" t="s">
        <v>106</v>
      </c>
      <c r="C38" s="74" t="s">
        <v>107</v>
      </c>
      <c r="D38" s="74" t="s">
        <v>28</v>
      </c>
      <c r="E38" s="576" t="s">
        <v>45</v>
      </c>
      <c r="F38" s="70">
        <v>86</v>
      </c>
      <c r="G38" s="578">
        <v>93</v>
      </c>
      <c r="H38" s="70">
        <v>11</v>
      </c>
      <c r="I38" s="70"/>
      <c r="J38" s="70"/>
      <c r="K38" s="70">
        <v>11</v>
      </c>
      <c r="L38" s="225">
        <f t="shared" ref="L38" si="17">SUM(H38)</f>
        <v>11</v>
      </c>
      <c r="M38" s="225">
        <f t="shared" ref="M38" si="18">SUM(I38)</f>
        <v>0</v>
      </c>
      <c r="N38" s="225">
        <f t="shared" ref="N38" si="19">SUM(J38)</f>
        <v>0</v>
      </c>
      <c r="O38" s="71">
        <f t="shared" ref="O38" si="20">SUM(L38+M38+N38)</f>
        <v>11</v>
      </c>
      <c r="P38" s="226">
        <f t="shared" ref="P38" si="21">((O38/W38)*V38)/1000</f>
        <v>4.4550000000000001</v>
      </c>
      <c r="Q38" s="227">
        <f t="shared" si="3"/>
        <v>3.0249999999999999</v>
      </c>
      <c r="R38" s="577"/>
      <c r="S38" s="81"/>
      <c r="T38" s="577"/>
      <c r="U38" s="81">
        <v>11</v>
      </c>
      <c r="V38" s="81">
        <v>405</v>
      </c>
      <c r="W38" s="81">
        <v>1</v>
      </c>
      <c r="X38" s="81">
        <v>275</v>
      </c>
      <c r="Y38" s="228"/>
    </row>
    <row r="39" spans="1:25" s="69" customFormat="1" ht="27" customHeight="1" x14ac:dyDescent="0.35">
      <c r="A39" s="83"/>
      <c r="B39" s="84"/>
      <c r="C39" s="550" t="s">
        <v>168</v>
      </c>
      <c r="D39" s="85"/>
      <c r="E39" s="91"/>
      <c r="F39" s="83"/>
      <c r="G39" s="83"/>
      <c r="H39" s="83"/>
      <c r="I39" s="83"/>
      <c r="J39" s="83"/>
      <c r="K39" s="83"/>
      <c r="L39" s="86"/>
      <c r="M39" s="86"/>
      <c r="N39" s="86"/>
      <c r="O39" s="84"/>
      <c r="P39" s="87"/>
      <c r="Q39" s="88"/>
      <c r="R39" s="80"/>
      <c r="S39" s="89"/>
      <c r="T39" s="80"/>
      <c r="U39" s="80"/>
      <c r="V39" s="80"/>
      <c r="W39" s="80"/>
      <c r="X39" s="80"/>
      <c r="Y39" s="90"/>
    </row>
    <row r="40" spans="1:25" s="229" customFormat="1" ht="27.75" customHeight="1" x14ac:dyDescent="0.35">
      <c r="A40" s="70">
        <v>41</v>
      </c>
      <c r="B40" s="71"/>
      <c r="C40" s="579" t="s">
        <v>108</v>
      </c>
      <c r="D40" s="74" t="s">
        <v>28</v>
      </c>
      <c r="E40" s="576" t="s">
        <v>69</v>
      </c>
      <c r="F40" s="70">
        <v>84</v>
      </c>
      <c r="G40" s="70"/>
      <c r="H40" s="70">
        <v>2</v>
      </c>
      <c r="I40" s="70"/>
      <c r="J40" s="70"/>
      <c r="K40" s="70">
        <v>2</v>
      </c>
      <c r="L40" s="225">
        <f t="shared" si="0"/>
        <v>2</v>
      </c>
      <c r="M40" s="225">
        <f t="shared" si="1"/>
        <v>0</v>
      </c>
      <c r="N40" s="225">
        <f t="shared" si="1"/>
        <v>0</v>
      </c>
      <c r="O40" s="71">
        <f t="shared" si="2"/>
        <v>2</v>
      </c>
      <c r="P40" s="226">
        <f t="shared" si="4"/>
        <v>5.454545454545455E-3</v>
      </c>
      <c r="Q40" s="227">
        <f t="shared" si="3"/>
        <v>4.7999999999999996E-3</v>
      </c>
      <c r="R40" s="577"/>
      <c r="S40" s="81"/>
      <c r="T40" s="577"/>
      <c r="U40" s="81"/>
      <c r="V40" s="81">
        <v>30</v>
      </c>
      <c r="W40" s="81">
        <v>11</v>
      </c>
      <c r="X40" s="81">
        <v>2.4</v>
      </c>
      <c r="Y40" s="228"/>
    </row>
    <row r="41" spans="1:25" s="229" customFormat="1" ht="30" customHeight="1" x14ac:dyDescent="0.35">
      <c r="A41" s="70">
        <v>42</v>
      </c>
      <c r="B41" s="71"/>
      <c r="C41" s="579" t="s">
        <v>108</v>
      </c>
      <c r="D41" s="74" t="s">
        <v>28</v>
      </c>
      <c r="E41" s="576" t="s">
        <v>109</v>
      </c>
      <c r="F41" s="70">
        <v>84</v>
      </c>
      <c r="G41" s="70"/>
      <c r="H41" s="70">
        <v>11</v>
      </c>
      <c r="I41" s="70"/>
      <c r="J41" s="70"/>
      <c r="K41" s="70">
        <v>11</v>
      </c>
      <c r="L41" s="225">
        <f t="shared" si="0"/>
        <v>11</v>
      </c>
      <c r="M41" s="225">
        <f t="shared" si="1"/>
        <v>0</v>
      </c>
      <c r="N41" s="225">
        <f t="shared" si="1"/>
        <v>0</v>
      </c>
      <c r="O41" s="71">
        <f t="shared" si="2"/>
        <v>11</v>
      </c>
      <c r="P41" s="226">
        <f t="shared" si="4"/>
        <v>0.03</v>
      </c>
      <c r="Q41" s="227">
        <f t="shared" si="3"/>
        <v>2.64E-2</v>
      </c>
      <c r="R41" s="577"/>
      <c r="S41" s="81"/>
      <c r="T41" s="577"/>
      <c r="U41" s="81"/>
      <c r="V41" s="81">
        <v>30</v>
      </c>
      <c r="W41" s="81">
        <v>11</v>
      </c>
      <c r="X41" s="81">
        <v>2.4</v>
      </c>
      <c r="Y41" s="228"/>
    </row>
    <row r="42" spans="1:25" s="229" customFormat="1" ht="27.75" customHeight="1" x14ac:dyDescent="0.35">
      <c r="A42" s="70">
        <v>43</v>
      </c>
      <c r="B42" s="71"/>
      <c r="C42" s="579" t="s">
        <v>108</v>
      </c>
      <c r="D42" s="74" t="s">
        <v>28</v>
      </c>
      <c r="E42" s="576" t="s">
        <v>69</v>
      </c>
      <c r="F42" s="70">
        <v>87</v>
      </c>
      <c r="G42" s="70"/>
      <c r="H42" s="70">
        <v>9</v>
      </c>
      <c r="I42" s="70"/>
      <c r="J42" s="70"/>
      <c r="K42" s="70">
        <v>9</v>
      </c>
      <c r="L42" s="225">
        <f t="shared" si="0"/>
        <v>9</v>
      </c>
      <c r="M42" s="225">
        <f t="shared" si="1"/>
        <v>0</v>
      </c>
      <c r="N42" s="225">
        <f t="shared" si="1"/>
        <v>0</v>
      </c>
      <c r="O42" s="71">
        <f t="shared" si="2"/>
        <v>9</v>
      </c>
      <c r="P42" s="226">
        <f t="shared" si="4"/>
        <v>2.4545454545454547E-2</v>
      </c>
      <c r="Q42" s="227">
        <f t="shared" si="3"/>
        <v>2.1599999999999998E-2</v>
      </c>
      <c r="R42" s="577"/>
      <c r="S42" s="81"/>
      <c r="T42" s="577"/>
      <c r="U42" s="81"/>
      <c r="V42" s="81">
        <v>30</v>
      </c>
      <c r="W42" s="81">
        <v>11</v>
      </c>
      <c r="X42" s="81">
        <v>2.4</v>
      </c>
      <c r="Y42" s="228"/>
    </row>
    <row r="43" spans="1:25" s="69" customFormat="1" ht="24.6" customHeight="1" x14ac:dyDescent="0.35">
      <c r="A43" s="83"/>
      <c r="B43" s="84"/>
      <c r="C43" s="551" t="s">
        <v>127</v>
      </c>
      <c r="D43" s="85"/>
      <c r="E43" s="83"/>
      <c r="F43" s="83"/>
      <c r="G43" s="83"/>
      <c r="H43" s="83"/>
      <c r="I43" s="83"/>
      <c r="J43" s="83"/>
      <c r="K43" s="83"/>
      <c r="L43" s="86"/>
      <c r="M43" s="86"/>
      <c r="N43" s="86"/>
      <c r="O43" s="84"/>
      <c r="P43" s="87"/>
      <c r="Q43" s="88"/>
      <c r="R43" s="80"/>
      <c r="S43" s="80"/>
      <c r="T43" s="80"/>
      <c r="U43" s="80"/>
      <c r="V43" s="80"/>
      <c r="W43" s="80"/>
      <c r="X43" s="80"/>
      <c r="Y43" s="90"/>
    </row>
    <row r="44" spans="1:25" s="229" customFormat="1" ht="27.75" customHeight="1" x14ac:dyDescent="0.35">
      <c r="A44" s="70">
        <v>41</v>
      </c>
      <c r="B44" s="71"/>
      <c r="C44" s="580" t="s">
        <v>195</v>
      </c>
      <c r="D44" s="74" t="s">
        <v>28</v>
      </c>
      <c r="E44" s="576" t="s">
        <v>69</v>
      </c>
      <c r="F44" s="70">
        <v>84</v>
      </c>
      <c r="G44" s="578">
        <v>15</v>
      </c>
      <c r="H44" s="70">
        <v>2</v>
      </c>
      <c r="I44" s="70"/>
      <c r="J44" s="70"/>
      <c r="K44" s="70">
        <v>2</v>
      </c>
      <c r="L44" s="225">
        <f t="shared" ref="L44:L46" si="22">SUM(H44)</f>
        <v>2</v>
      </c>
      <c r="M44" s="225">
        <f t="shared" ref="M44:M46" si="23">SUM(I44)</f>
        <v>0</v>
      </c>
      <c r="N44" s="225">
        <f t="shared" ref="N44:N46" si="24">SUM(J44)</f>
        <v>0</v>
      </c>
      <c r="O44" s="71">
        <f t="shared" ref="O44:O46" si="25">SUM(L44+M44+N44)</f>
        <v>2</v>
      </c>
      <c r="P44" s="226">
        <f t="shared" ref="P44:P46" si="26">((O44/W44)*V44)/1000</f>
        <v>5.454545454545455E-3</v>
      </c>
      <c r="Q44" s="227">
        <f t="shared" ref="Q44:Q46" si="27">(O44*X44)/1000</f>
        <v>4.7999999999999996E-3</v>
      </c>
      <c r="R44" s="577"/>
      <c r="S44" s="81"/>
      <c r="T44" s="577"/>
      <c r="U44" s="81"/>
      <c r="V44" s="81">
        <v>30</v>
      </c>
      <c r="W44" s="81">
        <v>11</v>
      </c>
      <c r="X44" s="81">
        <v>2.4</v>
      </c>
      <c r="Y44" s="228"/>
    </row>
    <row r="45" spans="1:25" s="229" customFormat="1" ht="30" customHeight="1" x14ac:dyDescent="0.35">
      <c r="A45" s="70">
        <v>42</v>
      </c>
      <c r="B45" s="71"/>
      <c r="C45" s="580" t="s">
        <v>195</v>
      </c>
      <c r="D45" s="74" t="s">
        <v>28</v>
      </c>
      <c r="E45" s="576" t="s">
        <v>109</v>
      </c>
      <c r="F45" s="70">
        <v>84</v>
      </c>
      <c r="G45" s="578">
        <v>15</v>
      </c>
      <c r="H45" s="70">
        <v>11</v>
      </c>
      <c r="I45" s="70"/>
      <c r="J45" s="70"/>
      <c r="K45" s="70">
        <v>11</v>
      </c>
      <c r="L45" s="225">
        <f t="shared" si="22"/>
        <v>11</v>
      </c>
      <c r="M45" s="225">
        <f t="shared" si="23"/>
        <v>0</v>
      </c>
      <c r="N45" s="225">
        <f t="shared" si="24"/>
        <v>0</v>
      </c>
      <c r="O45" s="71">
        <f t="shared" si="25"/>
        <v>11</v>
      </c>
      <c r="P45" s="226">
        <f t="shared" si="26"/>
        <v>0.03</v>
      </c>
      <c r="Q45" s="227">
        <f t="shared" si="27"/>
        <v>2.64E-2</v>
      </c>
      <c r="R45" s="577"/>
      <c r="S45" s="81"/>
      <c r="T45" s="577"/>
      <c r="U45" s="81"/>
      <c r="V45" s="81">
        <v>30</v>
      </c>
      <c r="W45" s="81">
        <v>11</v>
      </c>
      <c r="X45" s="81">
        <v>2.4</v>
      </c>
      <c r="Y45" s="228"/>
    </row>
    <row r="46" spans="1:25" s="229" customFormat="1" ht="27.75" customHeight="1" x14ac:dyDescent="0.35">
      <c r="A46" s="70">
        <v>43</v>
      </c>
      <c r="B46" s="71"/>
      <c r="C46" s="580" t="s">
        <v>196</v>
      </c>
      <c r="D46" s="74" t="s">
        <v>28</v>
      </c>
      <c r="E46" s="576" t="s">
        <v>69</v>
      </c>
      <c r="F46" s="70">
        <v>87</v>
      </c>
      <c r="G46" s="578">
        <v>15</v>
      </c>
      <c r="H46" s="70">
        <v>9</v>
      </c>
      <c r="I46" s="70"/>
      <c r="J46" s="70"/>
      <c r="K46" s="70">
        <v>9</v>
      </c>
      <c r="L46" s="225">
        <f t="shared" si="22"/>
        <v>9</v>
      </c>
      <c r="M46" s="225">
        <f t="shared" si="23"/>
        <v>0</v>
      </c>
      <c r="N46" s="225">
        <f t="shared" si="24"/>
        <v>0</v>
      </c>
      <c r="O46" s="71">
        <f t="shared" si="25"/>
        <v>9</v>
      </c>
      <c r="P46" s="226">
        <f t="shared" si="26"/>
        <v>2.4545454545454547E-2</v>
      </c>
      <c r="Q46" s="227">
        <f t="shared" si="27"/>
        <v>2.1599999999999998E-2</v>
      </c>
      <c r="R46" s="577"/>
      <c r="S46" s="81"/>
      <c r="T46" s="577"/>
      <c r="U46" s="81"/>
      <c r="V46" s="81">
        <v>30</v>
      </c>
      <c r="W46" s="81">
        <v>11</v>
      </c>
      <c r="X46" s="81">
        <v>2.4</v>
      </c>
      <c r="Y46" s="228"/>
    </row>
    <row r="47" spans="1:25" s="69" customFormat="1" ht="27" customHeight="1" x14ac:dyDescent="0.35">
      <c r="A47" s="83"/>
      <c r="B47" s="84"/>
      <c r="C47" s="550" t="s">
        <v>169</v>
      </c>
      <c r="D47" s="85"/>
      <c r="E47" s="91"/>
      <c r="F47" s="83"/>
      <c r="G47" s="83"/>
      <c r="H47" s="83"/>
      <c r="I47" s="83"/>
      <c r="J47" s="83"/>
      <c r="K47" s="83"/>
      <c r="L47" s="86"/>
      <c r="M47" s="86"/>
      <c r="N47" s="86"/>
      <c r="O47" s="84"/>
      <c r="P47" s="87"/>
      <c r="Q47" s="88"/>
      <c r="R47" s="80"/>
      <c r="S47" s="89"/>
      <c r="T47" s="80"/>
      <c r="U47" s="80"/>
      <c r="V47" s="80"/>
      <c r="W47" s="80"/>
      <c r="X47" s="80"/>
      <c r="Y47" s="90"/>
    </row>
    <row r="48" spans="1:25" s="229" customFormat="1" ht="30.75" customHeight="1" x14ac:dyDescent="0.35">
      <c r="A48" s="70">
        <v>45</v>
      </c>
      <c r="B48" s="71"/>
      <c r="C48" s="579" t="s">
        <v>110</v>
      </c>
      <c r="D48" s="74" t="s">
        <v>28</v>
      </c>
      <c r="E48" s="224">
        <v>5</v>
      </c>
      <c r="F48" s="70">
        <v>73</v>
      </c>
      <c r="G48" s="70"/>
      <c r="H48" s="70">
        <v>20</v>
      </c>
      <c r="I48" s="70"/>
      <c r="J48" s="70"/>
      <c r="K48" s="70">
        <v>20</v>
      </c>
      <c r="L48" s="225">
        <f t="shared" si="0"/>
        <v>20</v>
      </c>
      <c r="M48" s="225">
        <f t="shared" si="1"/>
        <v>0</v>
      </c>
      <c r="N48" s="225">
        <f t="shared" si="1"/>
        <v>0</v>
      </c>
      <c r="O48" s="71">
        <f t="shared" si="2"/>
        <v>20</v>
      </c>
      <c r="P48" s="226">
        <f t="shared" si="4"/>
        <v>0.24</v>
      </c>
      <c r="Q48" s="227">
        <f t="shared" si="3"/>
        <v>4.8000000000000001E-2</v>
      </c>
      <c r="R48" s="81"/>
      <c r="S48" s="81"/>
      <c r="T48" s="81"/>
      <c r="U48" s="81"/>
      <c r="V48" s="81">
        <v>60</v>
      </c>
      <c r="W48" s="81">
        <v>5</v>
      </c>
      <c r="X48" s="81">
        <v>2.4</v>
      </c>
      <c r="Y48" s="228"/>
    </row>
    <row r="49" spans="1:25" s="229" customFormat="1" ht="29.25" customHeight="1" x14ac:dyDescent="0.35">
      <c r="A49" s="70">
        <v>46</v>
      </c>
      <c r="B49" s="71"/>
      <c r="C49" s="579" t="s">
        <v>110</v>
      </c>
      <c r="D49" s="74" t="s">
        <v>28</v>
      </c>
      <c r="E49" s="224">
        <v>1</v>
      </c>
      <c r="F49" s="70">
        <v>69</v>
      </c>
      <c r="G49" s="70"/>
      <c r="H49" s="70">
        <v>3</v>
      </c>
      <c r="I49" s="70"/>
      <c r="J49" s="70"/>
      <c r="K49" s="70">
        <v>3</v>
      </c>
      <c r="L49" s="225">
        <f t="shared" si="0"/>
        <v>3</v>
      </c>
      <c r="M49" s="225">
        <f t="shared" si="1"/>
        <v>0</v>
      </c>
      <c r="N49" s="225">
        <f t="shared" si="1"/>
        <v>0</v>
      </c>
      <c r="O49" s="71">
        <f t="shared" si="2"/>
        <v>3</v>
      </c>
      <c r="P49" s="226">
        <f t="shared" si="4"/>
        <v>3.5999999999999997E-2</v>
      </c>
      <c r="Q49" s="227">
        <f t="shared" si="3"/>
        <v>7.1999999999999989E-3</v>
      </c>
      <c r="R49" s="81"/>
      <c r="S49" s="81"/>
      <c r="T49" s="81"/>
      <c r="U49" s="81"/>
      <c r="V49" s="81">
        <v>60</v>
      </c>
      <c r="W49" s="81">
        <v>5</v>
      </c>
      <c r="X49" s="81">
        <v>2.4</v>
      </c>
      <c r="Y49" s="228"/>
    </row>
    <row r="50" spans="1:25" s="229" customFormat="1" ht="29.25" customHeight="1" x14ac:dyDescent="0.35">
      <c r="A50" s="70">
        <v>47</v>
      </c>
      <c r="B50" s="71"/>
      <c r="C50" s="579" t="s">
        <v>110</v>
      </c>
      <c r="D50" s="74" t="s">
        <v>28</v>
      </c>
      <c r="E50" s="224">
        <v>2</v>
      </c>
      <c r="F50" s="70">
        <v>77</v>
      </c>
      <c r="G50" s="70"/>
      <c r="H50" s="70">
        <v>15</v>
      </c>
      <c r="I50" s="70"/>
      <c r="J50" s="70"/>
      <c r="K50" s="70">
        <v>15</v>
      </c>
      <c r="L50" s="225">
        <f t="shared" si="0"/>
        <v>15</v>
      </c>
      <c r="M50" s="225">
        <f t="shared" si="0"/>
        <v>0</v>
      </c>
      <c r="N50" s="225">
        <f t="shared" si="0"/>
        <v>0</v>
      </c>
      <c r="O50" s="71">
        <f>SUM(L50+M50+N50)</f>
        <v>15</v>
      </c>
      <c r="P50" s="226">
        <f t="shared" si="4"/>
        <v>0.18</v>
      </c>
      <c r="Q50" s="227">
        <f t="shared" si="3"/>
        <v>3.5999999999999997E-2</v>
      </c>
      <c r="R50" s="81"/>
      <c r="S50" s="81"/>
      <c r="T50" s="81"/>
      <c r="U50" s="81"/>
      <c r="V50" s="81">
        <v>60</v>
      </c>
      <c r="W50" s="81">
        <v>5</v>
      </c>
      <c r="X50" s="81">
        <v>2.4</v>
      </c>
      <c r="Y50" s="228"/>
    </row>
    <row r="51" spans="1:25" s="69" customFormat="1" ht="24.6" customHeight="1" x14ac:dyDescent="0.35">
      <c r="A51" s="83"/>
      <c r="B51" s="84"/>
      <c r="C51" s="551" t="s">
        <v>127</v>
      </c>
      <c r="D51" s="85"/>
      <c r="E51" s="83"/>
      <c r="F51" s="83"/>
      <c r="G51" s="83"/>
      <c r="H51" s="83"/>
      <c r="I51" s="83"/>
      <c r="J51" s="83"/>
      <c r="K51" s="83"/>
      <c r="L51" s="86"/>
      <c r="M51" s="86"/>
      <c r="N51" s="86"/>
      <c r="O51" s="84"/>
      <c r="P51" s="87"/>
      <c r="Q51" s="88"/>
      <c r="R51" s="80"/>
      <c r="S51" s="80"/>
      <c r="T51" s="80"/>
      <c r="U51" s="80"/>
      <c r="V51" s="80"/>
      <c r="W51" s="80"/>
      <c r="X51" s="80"/>
      <c r="Y51" s="90"/>
    </row>
    <row r="52" spans="1:25" s="229" customFormat="1" ht="30.75" customHeight="1" x14ac:dyDescent="0.35">
      <c r="A52" s="70">
        <v>45</v>
      </c>
      <c r="B52" s="71"/>
      <c r="C52" s="580" t="s">
        <v>197</v>
      </c>
      <c r="D52" s="74" t="s">
        <v>28</v>
      </c>
      <c r="E52" s="224">
        <v>5</v>
      </c>
      <c r="F52" s="70">
        <v>73</v>
      </c>
      <c r="G52" s="578" t="s">
        <v>194</v>
      </c>
      <c r="H52" s="70">
        <v>20</v>
      </c>
      <c r="I52" s="70"/>
      <c r="J52" s="70"/>
      <c r="K52" s="70">
        <v>20</v>
      </c>
      <c r="L52" s="225">
        <f t="shared" ref="L52:L54" si="28">SUM(H52)</f>
        <v>20</v>
      </c>
      <c r="M52" s="225">
        <f t="shared" ref="M52:M54" si="29">SUM(I52)</f>
        <v>0</v>
      </c>
      <c r="N52" s="225">
        <f t="shared" ref="N52:N54" si="30">SUM(J52)</f>
        <v>0</v>
      </c>
      <c r="O52" s="71">
        <f t="shared" ref="O52:O53" si="31">SUM(L52+M52+N52)</f>
        <v>20</v>
      </c>
      <c r="P52" s="226">
        <f t="shared" ref="P52:P54" si="32">((O52/W52)*V52)/1000</f>
        <v>0.24</v>
      </c>
      <c r="Q52" s="227">
        <f t="shared" ref="Q52:Q54" si="33">(O52*X52)/1000</f>
        <v>4.8000000000000001E-2</v>
      </c>
      <c r="R52" s="81"/>
      <c r="S52" s="81"/>
      <c r="T52" s="81"/>
      <c r="U52" s="81"/>
      <c r="V52" s="81">
        <v>60</v>
      </c>
      <c r="W52" s="81">
        <v>5</v>
      </c>
      <c r="X52" s="81">
        <v>2.4</v>
      </c>
      <c r="Y52" s="228"/>
    </row>
    <row r="53" spans="1:25" s="229" customFormat="1" ht="29.25" customHeight="1" x14ac:dyDescent="0.35">
      <c r="A53" s="70">
        <v>46</v>
      </c>
      <c r="B53" s="71"/>
      <c r="C53" s="580" t="s">
        <v>197</v>
      </c>
      <c r="D53" s="74" t="s">
        <v>28</v>
      </c>
      <c r="E53" s="224">
        <v>1</v>
      </c>
      <c r="F53" s="70">
        <v>69</v>
      </c>
      <c r="G53" s="578" t="s">
        <v>194</v>
      </c>
      <c r="H53" s="70">
        <v>3</v>
      </c>
      <c r="I53" s="70"/>
      <c r="J53" s="70"/>
      <c r="K53" s="70">
        <v>3</v>
      </c>
      <c r="L53" s="225">
        <f t="shared" si="28"/>
        <v>3</v>
      </c>
      <c r="M53" s="225">
        <f t="shared" si="29"/>
        <v>0</v>
      </c>
      <c r="N53" s="225">
        <f t="shared" si="30"/>
        <v>0</v>
      </c>
      <c r="O53" s="71">
        <f t="shared" si="31"/>
        <v>3</v>
      </c>
      <c r="P53" s="226">
        <f t="shared" si="32"/>
        <v>3.5999999999999997E-2</v>
      </c>
      <c r="Q53" s="227">
        <f t="shared" si="33"/>
        <v>7.1999999999999989E-3</v>
      </c>
      <c r="R53" s="81"/>
      <c r="S53" s="81"/>
      <c r="T53" s="81"/>
      <c r="U53" s="81"/>
      <c r="V53" s="81">
        <v>60</v>
      </c>
      <c r="W53" s="81">
        <v>5</v>
      </c>
      <c r="X53" s="81">
        <v>2.4</v>
      </c>
      <c r="Y53" s="228"/>
    </row>
    <row r="54" spans="1:25" s="229" customFormat="1" ht="29.25" customHeight="1" x14ac:dyDescent="0.35">
      <c r="A54" s="70">
        <v>47</v>
      </c>
      <c r="B54" s="71"/>
      <c r="C54" s="580" t="s">
        <v>197</v>
      </c>
      <c r="D54" s="74" t="s">
        <v>28</v>
      </c>
      <c r="E54" s="224">
        <v>2</v>
      </c>
      <c r="F54" s="70">
        <v>77</v>
      </c>
      <c r="G54" s="578" t="s">
        <v>194</v>
      </c>
      <c r="H54" s="70">
        <v>15</v>
      </c>
      <c r="I54" s="70"/>
      <c r="J54" s="70"/>
      <c r="K54" s="70">
        <v>15</v>
      </c>
      <c r="L54" s="225">
        <f t="shared" si="28"/>
        <v>15</v>
      </c>
      <c r="M54" s="225">
        <f t="shared" si="29"/>
        <v>0</v>
      </c>
      <c r="N54" s="225">
        <f t="shared" si="30"/>
        <v>0</v>
      </c>
      <c r="O54" s="71">
        <f>SUM(L54+M54+N54)</f>
        <v>15</v>
      </c>
      <c r="P54" s="226">
        <f t="shared" si="32"/>
        <v>0.18</v>
      </c>
      <c r="Q54" s="227">
        <f t="shared" si="33"/>
        <v>3.5999999999999997E-2</v>
      </c>
      <c r="R54" s="81"/>
      <c r="S54" s="81"/>
      <c r="T54" s="81"/>
      <c r="U54" s="81"/>
      <c r="V54" s="81">
        <v>60</v>
      </c>
      <c r="W54" s="81">
        <v>5</v>
      </c>
      <c r="X54" s="81">
        <v>2.4</v>
      </c>
      <c r="Y54" s="228"/>
    </row>
  </sheetData>
  <mergeCells count="23">
    <mergeCell ref="Y1:Y3"/>
    <mergeCell ref="H2:K2"/>
    <mergeCell ref="L2:O2"/>
    <mergeCell ref="P2:P3"/>
    <mergeCell ref="Q2:Q3"/>
    <mergeCell ref="T2:T3"/>
    <mergeCell ref="U2:U3"/>
    <mergeCell ref="S1:S3"/>
    <mergeCell ref="V2:V3"/>
    <mergeCell ref="W2:W3"/>
    <mergeCell ref="T1:U1"/>
    <mergeCell ref="V1:W1"/>
    <mergeCell ref="X1:X3"/>
    <mergeCell ref="F1:F3"/>
    <mergeCell ref="G1:G3"/>
    <mergeCell ref="H1:K1"/>
    <mergeCell ref="L1:Q1"/>
    <mergeCell ref="R1:R3"/>
    <mergeCell ref="A1:A3"/>
    <mergeCell ref="B1:B3"/>
    <mergeCell ref="C1:C3"/>
    <mergeCell ref="D1:D3"/>
    <mergeCell ref="E1:E3"/>
  </mergeCells>
  <printOptions horizontalCentered="1"/>
  <pageMargins left="0.39370078740157483" right="0.39370078740157483" top="1.1811023622047245" bottom="0.59055118110236227" header="0.31496062992125984" footer="0.31496062992125984"/>
  <pageSetup paperSize="9" scale="45" firstPageNumber="41" pageOrder="overThenDown" orientation="landscape" useFirstPageNumber="1" r:id="rId1"/>
  <headerFooter alignWithMargins="0">
    <oddFooter>&amp;L&amp;A&amp;CСписък № 1 изл. ОБВВПИ - 2022&amp;R&amp;P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N18"/>
  <sheetViews>
    <sheetView view="pageBreakPreview" zoomScaleNormal="100" zoomScaleSheetLayoutView="100" workbookViewId="0">
      <selection activeCell="C11" sqref="C11"/>
    </sheetView>
  </sheetViews>
  <sheetFormatPr defaultRowHeight="15.6" x14ac:dyDescent="0.3"/>
  <cols>
    <col min="1" max="1" width="4" style="51" customWidth="1"/>
    <col min="2" max="2" width="10.6640625" style="50" customWidth="1"/>
    <col min="3" max="3" width="57.6640625" style="51" bestFit="1" customWidth="1"/>
    <col min="4" max="4" width="3.88671875" style="61" customWidth="1"/>
    <col min="5" max="5" width="3.44140625" style="51" customWidth="1"/>
    <col min="6" max="6" width="4.44140625" style="51" customWidth="1"/>
    <col min="7" max="7" width="3.44140625" style="51" customWidth="1"/>
    <col min="8" max="8" width="5.5546875" style="51" customWidth="1"/>
    <col min="9" max="9" width="4.44140625" style="51" customWidth="1"/>
    <col min="10" max="10" width="4.109375" style="62" customWidth="1"/>
    <col min="11" max="11" width="5.5546875" style="62" customWidth="1"/>
    <col min="12" max="12" width="6.5546875" style="51" customWidth="1"/>
    <col min="13" max="13" width="6.88671875" style="51" customWidth="1"/>
    <col min="14" max="14" width="6" style="62" customWidth="1"/>
    <col min="15" max="15" width="6.5546875" style="62" customWidth="1"/>
    <col min="16" max="16" width="8.33203125" style="61" customWidth="1"/>
    <col min="17" max="17" width="9" style="61" customWidth="1"/>
    <col min="18" max="18" width="4" style="51" customWidth="1"/>
    <col min="19" max="19" width="3.6640625" style="51" customWidth="1"/>
    <col min="20" max="20" width="5.109375" style="51" customWidth="1"/>
    <col min="21" max="21" width="5.6640625" style="51" customWidth="1"/>
    <col min="22" max="22" width="5.44140625" style="61" customWidth="1"/>
    <col min="23" max="23" width="6.88671875" style="61" customWidth="1"/>
    <col min="24" max="24" width="6" style="61" customWidth="1"/>
    <col min="25" max="25" width="4.44140625" style="51" customWidth="1"/>
    <col min="26" max="248" width="9.109375" style="51" customWidth="1"/>
    <col min="249" max="256" width="8.88671875" style="383"/>
    <col min="257" max="257" width="4" style="383" customWidth="1"/>
    <col min="258" max="258" width="10.6640625" style="383" customWidth="1"/>
    <col min="259" max="259" width="57.6640625" style="383" bestFit="1" customWidth="1"/>
    <col min="260" max="260" width="3.88671875" style="383" customWidth="1"/>
    <col min="261" max="261" width="3.44140625" style="383" customWidth="1"/>
    <col min="262" max="262" width="4.44140625" style="383" customWidth="1"/>
    <col min="263" max="263" width="3.44140625" style="383" customWidth="1"/>
    <col min="264" max="264" width="5.5546875" style="383" customWidth="1"/>
    <col min="265" max="265" width="4.44140625" style="383" customWidth="1"/>
    <col min="266" max="266" width="4.109375" style="383" customWidth="1"/>
    <col min="267" max="267" width="5.5546875" style="383" customWidth="1"/>
    <col min="268" max="268" width="6.5546875" style="383" customWidth="1"/>
    <col min="269" max="269" width="6.88671875" style="383" customWidth="1"/>
    <col min="270" max="270" width="6" style="383" customWidth="1"/>
    <col min="271" max="271" width="6.5546875" style="383" customWidth="1"/>
    <col min="272" max="272" width="8.33203125" style="383" customWidth="1"/>
    <col min="273" max="273" width="9" style="383" customWidth="1"/>
    <col min="274" max="274" width="4" style="383" customWidth="1"/>
    <col min="275" max="275" width="3.6640625" style="383" customWidth="1"/>
    <col min="276" max="276" width="5.109375" style="383" customWidth="1"/>
    <col min="277" max="277" width="5.6640625" style="383" customWidth="1"/>
    <col min="278" max="278" width="5.44140625" style="383" customWidth="1"/>
    <col min="279" max="279" width="6.88671875" style="383" customWidth="1"/>
    <col min="280" max="280" width="6" style="383" customWidth="1"/>
    <col min="281" max="281" width="4.44140625" style="383" customWidth="1"/>
    <col min="282" max="504" width="9.109375" style="383" customWidth="1"/>
    <col min="505" max="512" width="8.88671875" style="383"/>
    <col min="513" max="513" width="4" style="383" customWidth="1"/>
    <col min="514" max="514" width="10.6640625" style="383" customWidth="1"/>
    <col min="515" max="515" width="57.6640625" style="383" bestFit="1" customWidth="1"/>
    <col min="516" max="516" width="3.88671875" style="383" customWidth="1"/>
    <col min="517" max="517" width="3.44140625" style="383" customWidth="1"/>
    <col min="518" max="518" width="4.44140625" style="383" customWidth="1"/>
    <col min="519" max="519" width="3.44140625" style="383" customWidth="1"/>
    <col min="520" max="520" width="5.5546875" style="383" customWidth="1"/>
    <col min="521" max="521" width="4.44140625" style="383" customWidth="1"/>
    <col min="522" max="522" width="4.109375" style="383" customWidth="1"/>
    <col min="523" max="523" width="5.5546875" style="383" customWidth="1"/>
    <col min="524" max="524" width="6.5546875" style="383" customWidth="1"/>
    <col min="525" max="525" width="6.88671875" style="383" customWidth="1"/>
    <col min="526" max="526" width="6" style="383" customWidth="1"/>
    <col min="527" max="527" width="6.5546875" style="383" customWidth="1"/>
    <col min="528" max="528" width="8.33203125" style="383" customWidth="1"/>
    <col min="529" max="529" width="9" style="383" customWidth="1"/>
    <col min="530" max="530" width="4" style="383" customWidth="1"/>
    <col min="531" max="531" width="3.6640625" style="383" customWidth="1"/>
    <col min="532" max="532" width="5.109375" style="383" customWidth="1"/>
    <col min="533" max="533" width="5.6640625" style="383" customWidth="1"/>
    <col min="534" max="534" width="5.44140625" style="383" customWidth="1"/>
    <col min="535" max="535" width="6.88671875" style="383" customWidth="1"/>
    <col min="536" max="536" width="6" style="383" customWidth="1"/>
    <col min="537" max="537" width="4.44140625" style="383" customWidth="1"/>
    <col min="538" max="760" width="9.109375" style="383" customWidth="1"/>
    <col min="761" max="768" width="8.88671875" style="383"/>
    <col min="769" max="769" width="4" style="383" customWidth="1"/>
    <col min="770" max="770" width="10.6640625" style="383" customWidth="1"/>
    <col min="771" max="771" width="57.6640625" style="383" bestFit="1" customWidth="1"/>
    <col min="772" max="772" width="3.88671875" style="383" customWidth="1"/>
    <col min="773" max="773" width="3.44140625" style="383" customWidth="1"/>
    <col min="774" max="774" width="4.44140625" style="383" customWidth="1"/>
    <col min="775" max="775" width="3.44140625" style="383" customWidth="1"/>
    <col min="776" max="776" width="5.5546875" style="383" customWidth="1"/>
    <col min="777" max="777" width="4.44140625" style="383" customWidth="1"/>
    <col min="778" max="778" width="4.109375" style="383" customWidth="1"/>
    <col min="779" max="779" width="5.5546875" style="383" customWidth="1"/>
    <col min="780" max="780" width="6.5546875" style="383" customWidth="1"/>
    <col min="781" max="781" width="6.88671875" style="383" customWidth="1"/>
    <col min="782" max="782" width="6" style="383" customWidth="1"/>
    <col min="783" max="783" width="6.5546875" style="383" customWidth="1"/>
    <col min="784" max="784" width="8.33203125" style="383" customWidth="1"/>
    <col min="785" max="785" width="9" style="383" customWidth="1"/>
    <col min="786" max="786" width="4" style="383" customWidth="1"/>
    <col min="787" max="787" width="3.6640625" style="383" customWidth="1"/>
    <col min="788" max="788" width="5.109375" style="383" customWidth="1"/>
    <col min="789" max="789" width="5.6640625" style="383" customWidth="1"/>
    <col min="790" max="790" width="5.44140625" style="383" customWidth="1"/>
    <col min="791" max="791" width="6.88671875" style="383" customWidth="1"/>
    <col min="792" max="792" width="6" style="383" customWidth="1"/>
    <col min="793" max="793" width="4.44140625" style="383" customWidth="1"/>
    <col min="794" max="1016" width="9.109375" style="383" customWidth="1"/>
    <col min="1017" max="1024" width="8.88671875" style="383"/>
    <col min="1025" max="1025" width="4" style="383" customWidth="1"/>
    <col min="1026" max="1026" width="10.6640625" style="383" customWidth="1"/>
    <col min="1027" max="1027" width="57.6640625" style="383" bestFit="1" customWidth="1"/>
    <col min="1028" max="1028" width="3.88671875" style="383" customWidth="1"/>
    <col min="1029" max="1029" width="3.44140625" style="383" customWidth="1"/>
    <col min="1030" max="1030" width="4.44140625" style="383" customWidth="1"/>
    <col min="1031" max="1031" width="3.44140625" style="383" customWidth="1"/>
    <col min="1032" max="1032" width="5.5546875" style="383" customWidth="1"/>
    <col min="1033" max="1033" width="4.44140625" style="383" customWidth="1"/>
    <col min="1034" max="1034" width="4.109375" style="383" customWidth="1"/>
    <col min="1035" max="1035" width="5.5546875" style="383" customWidth="1"/>
    <col min="1036" max="1036" width="6.5546875" style="383" customWidth="1"/>
    <col min="1037" max="1037" width="6.88671875" style="383" customWidth="1"/>
    <col min="1038" max="1038" width="6" style="383" customWidth="1"/>
    <col min="1039" max="1039" width="6.5546875" style="383" customWidth="1"/>
    <col min="1040" max="1040" width="8.33203125" style="383" customWidth="1"/>
    <col min="1041" max="1041" width="9" style="383" customWidth="1"/>
    <col min="1042" max="1042" width="4" style="383" customWidth="1"/>
    <col min="1043" max="1043" width="3.6640625" style="383" customWidth="1"/>
    <col min="1044" max="1044" width="5.109375" style="383" customWidth="1"/>
    <col min="1045" max="1045" width="5.6640625" style="383" customWidth="1"/>
    <col min="1046" max="1046" width="5.44140625" style="383" customWidth="1"/>
    <col min="1047" max="1047" width="6.88671875" style="383" customWidth="1"/>
    <col min="1048" max="1048" width="6" style="383" customWidth="1"/>
    <col min="1049" max="1049" width="4.44140625" style="383" customWidth="1"/>
    <col min="1050" max="1272" width="9.109375" style="383" customWidth="1"/>
    <col min="1273" max="1280" width="8.88671875" style="383"/>
    <col min="1281" max="1281" width="4" style="383" customWidth="1"/>
    <col min="1282" max="1282" width="10.6640625" style="383" customWidth="1"/>
    <col min="1283" max="1283" width="57.6640625" style="383" bestFit="1" customWidth="1"/>
    <col min="1284" max="1284" width="3.88671875" style="383" customWidth="1"/>
    <col min="1285" max="1285" width="3.44140625" style="383" customWidth="1"/>
    <col min="1286" max="1286" width="4.44140625" style="383" customWidth="1"/>
    <col min="1287" max="1287" width="3.44140625" style="383" customWidth="1"/>
    <col min="1288" max="1288" width="5.5546875" style="383" customWidth="1"/>
    <col min="1289" max="1289" width="4.44140625" style="383" customWidth="1"/>
    <col min="1290" max="1290" width="4.109375" style="383" customWidth="1"/>
    <col min="1291" max="1291" width="5.5546875" style="383" customWidth="1"/>
    <col min="1292" max="1292" width="6.5546875" style="383" customWidth="1"/>
    <col min="1293" max="1293" width="6.88671875" style="383" customWidth="1"/>
    <col min="1294" max="1294" width="6" style="383" customWidth="1"/>
    <col min="1295" max="1295" width="6.5546875" style="383" customWidth="1"/>
    <col min="1296" max="1296" width="8.33203125" style="383" customWidth="1"/>
    <col min="1297" max="1297" width="9" style="383" customWidth="1"/>
    <col min="1298" max="1298" width="4" style="383" customWidth="1"/>
    <col min="1299" max="1299" width="3.6640625" style="383" customWidth="1"/>
    <col min="1300" max="1300" width="5.109375" style="383" customWidth="1"/>
    <col min="1301" max="1301" width="5.6640625" style="383" customWidth="1"/>
    <col min="1302" max="1302" width="5.44140625" style="383" customWidth="1"/>
    <col min="1303" max="1303" width="6.88671875" style="383" customWidth="1"/>
    <col min="1304" max="1304" width="6" style="383" customWidth="1"/>
    <col min="1305" max="1305" width="4.44140625" style="383" customWidth="1"/>
    <col min="1306" max="1528" width="9.109375" style="383" customWidth="1"/>
    <col min="1529" max="1536" width="8.88671875" style="383"/>
    <col min="1537" max="1537" width="4" style="383" customWidth="1"/>
    <col min="1538" max="1538" width="10.6640625" style="383" customWidth="1"/>
    <col min="1539" max="1539" width="57.6640625" style="383" bestFit="1" customWidth="1"/>
    <col min="1540" max="1540" width="3.88671875" style="383" customWidth="1"/>
    <col min="1541" max="1541" width="3.44140625" style="383" customWidth="1"/>
    <col min="1542" max="1542" width="4.44140625" style="383" customWidth="1"/>
    <col min="1543" max="1543" width="3.44140625" style="383" customWidth="1"/>
    <col min="1544" max="1544" width="5.5546875" style="383" customWidth="1"/>
    <col min="1545" max="1545" width="4.44140625" style="383" customWidth="1"/>
    <col min="1546" max="1546" width="4.109375" style="383" customWidth="1"/>
    <col min="1547" max="1547" width="5.5546875" style="383" customWidth="1"/>
    <col min="1548" max="1548" width="6.5546875" style="383" customWidth="1"/>
    <col min="1549" max="1549" width="6.88671875" style="383" customWidth="1"/>
    <col min="1550" max="1550" width="6" style="383" customWidth="1"/>
    <col min="1551" max="1551" width="6.5546875" style="383" customWidth="1"/>
    <col min="1552" max="1552" width="8.33203125" style="383" customWidth="1"/>
    <col min="1553" max="1553" width="9" style="383" customWidth="1"/>
    <col min="1554" max="1554" width="4" style="383" customWidth="1"/>
    <col min="1555" max="1555" width="3.6640625" style="383" customWidth="1"/>
    <col min="1556" max="1556" width="5.109375" style="383" customWidth="1"/>
    <col min="1557" max="1557" width="5.6640625" style="383" customWidth="1"/>
    <col min="1558" max="1558" width="5.44140625" style="383" customWidth="1"/>
    <col min="1559" max="1559" width="6.88671875" style="383" customWidth="1"/>
    <col min="1560" max="1560" width="6" style="383" customWidth="1"/>
    <col min="1561" max="1561" width="4.44140625" style="383" customWidth="1"/>
    <col min="1562" max="1784" width="9.109375" style="383" customWidth="1"/>
    <col min="1785" max="1792" width="8.88671875" style="383"/>
    <col min="1793" max="1793" width="4" style="383" customWidth="1"/>
    <col min="1794" max="1794" width="10.6640625" style="383" customWidth="1"/>
    <col min="1795" max="1795" width="57.6640625" style="383" bestFit="1" customWidth="1"/>
    <col min="1796" max="1796" width="3.88671875" style="383" customWidth="1"/>
    <col min="1797" max="1797" width="3.44140625" style="383" customWidth="1"/>
    <col min="1798" max="1798" width="4.44140625" style="383" customWidth="1"/>
    <col min="1799" max="1799" width="3.44140625" style="383" customWidth="1"/>
    <col min="1800" max="1800" width="5.5546875" style="383" customWidth="1"/>
    <col min="1801" max="1801" width="4.44140625" style="383" customWidth="1"/>
    <col min="1802" max="1802" width="4.109375" style="383" customWidth="1"/>
    <col min="1803" max="1803" width="5.5546875" style="383" customWidth="1"/>
    <col min="1804" max="1804" width="6.5546875" style="383" customWidth="1"/>
    <col min="1805" max="1805" width="6.88671875" style="383" customWidth="1"/>
    <col min="1806" max="1806" width="6" style="383" customWidth="1"/>
    <col min="1807" max="1807" width="6.5546875" style="383" customWidth="1"/>
    <col min="1808" max="1808" width="8.33203125" style="383" customWidth="1"/>
    <col min="1809" max="1809" width="9" style="383" customWidth="1"/>
    <col min="1810" max="1810" width="4" style="383" customWidth="1"/>
    <col min="1811" max="1811" width="3.6640625" style="383" customWidth="1"/>
    <col min="1812" max="1812" width="5.109375" style="383" customWidth="1"/>
    <col min="1813" max="1813" width="5.6640625" style="383" customWidth="1"/>
    <col min="1814" max="1814" width="5.44140625" style="383" customWidth="1"/>
    <col min="1815" max="1815" width="6.88671875" style="383" customWidth="1"/>
    <col min="1816" max="1816" width="6" style="383" customWidth="1"/>
    <col min="1817" max="1817" width="4.44140625" style="383" customWidth="1"/>
    <col min="1818" max="2040" width="9.109375" style="383" customWidth="1"/>
    <col min="2041" max="2048" width="8.88671875" style="383"/>
    <col min="2049" max="2049" width="4" style="383" customWidth="1"/>
    <col min="2050" max="2050" width="10.6640625" style="383" customWidth="1"/>
    <col min="2051" max="2051" width="57.6640625" style="383" bestFit="1" customWidth="1"/>
    <col min="2052" max="2052" width="3.88671875" style="383" customWidth="1"/>
    <col min="2053" max="2053" width="3.44140625" style="383" customWidth="1"/>
    <col min="2054" max="2054" width="4.44140625" style="383" customWidth="1"/>
    <col min="2055" max="2055" width="3.44140625" style="383" customWidth="1"/>
    <col min="2056" max="2056" width="5.5546875" style="383" customWidth="1"/>
    <col min="2057" max="2057" width="4.44140625" style="383" customWidth="1"/>
    <col min="2058" max="2058" width="4.109375" style="383" customWidth="1"/>
    <col min="2059" max="2059" width="5.5546875" style="383" customWidth="1"/>
    <col min="2060" max="2060" width="6.5546875" style="383" customWidth="1"/>
    <col min="2061" max="2061" width="6.88671875" style="383" customWidth="1"/>
    <col min="2062" max="2062" width="6" style="383" customWidth="1"/>
    <col min="2063" max="2063" width="6.5546875" style="383" customWidth="1"/>
    <col min="2064" max="2064" width="8.33203125" style="383" customWidth="1"/>
    <col min="2065" max="2065" width="9" style="383" customWidth="1"/>
    <col min="2066" max="2066" width="4" style="383" customWidth="1"/>
    <col min="2067" max="2067" width="3.6640625" style="383" customWidth="1"/>
    <col min="2068" max="2068" width="5.109375" style="383" customWidth="1"/>
    <col min="2069" max="2069" width="5.6640625" style="383" customWidth="1"/>
    <col min="2070" max="2070" width="5.44140625" style="383" customWidth="1"/>
    <col min="2071" max="2071" width="6.88671875" style="383" customWidth="1"/>
    <col min="2072" max="2072" width="6" style="383" customWidth="1"/>
    <col min="2073" max="2073" width="4.44140625" style="383" customWidth="1"/>
    <col min="2074" max="2296" width="9.109375" style="383" customWidth="1"/>
    <col min="2297" max="2304" width="8.88671875" style="383"/>
    <col min="2305" max="2305" width="4" style="383" customWidth="1"/>
    <col min="2306" max="2306" width="10.6640625" style="383" customWidth="1"/>
    <col min="2307" max="2307" width="57.6640625" style="383" bestFit="1" customWidth="1"/>
    <col min="2308" max="2308" width="3.88671875" style="383" customWidth="1"/>
    <col min="2309" max="2309" width="3.44140625" style="383" customWidth="1"/>
    <col min="2310" max="2310" width="4.44140625" style="383" customWidth="1"/>
    <col min="2311" max="2311" width="3.44140625" style="383" customWidth="1"/>
    <col min="2312" max="2312" width="5.5546875" style="383" customWidth="1"/>
    <col min="2313" max="2313" width="4.44140625" style="383" customWidth="1"/>
    <col min="2314" max="2314" width="4.109375" style="383" customWidth="1"/>
    <col min="2315" max="2315" width="5.5546875" style="383" customWidth="1"/>
    <col min="2316" max="2316" width="6.5546875" style="383" customWidth="1"/>
    <col min="2317" max="2317" width="6.88671875" style="383" customWidth="1"/>
    <col min="2318" max="2318" width="6" style="383" customWidth="1"/>
    <col min="2319" max="2319" width="6.5546875" style="383" customWidth="1"/>
    <col min="2320" max="2320" width="8.33203125" style="383" customWidth="1"/>
    <col min="2321" max="2321" width="9" style="383" customWidth="1"/>
    <col min="2322" max="2322" width="4" style="383" customWidth="1"/>
    <col min="2323" max="2323" width="3.6640625" style="383" customWidth="1"/>
    <col min="2324" max="2324" width="5.109375" style="383" customWidth="1"/>
    <col min="2325" max="2325" width="5.6640625" style="383" customWidth="1"/>
    <col min="2326" max="2326" width="5.44140625" style="383" customWidth="1"/>
    <col min="2327" max="2327" width="6.88671875" style="383" customWidth="1"/>
    <col min="2328" max="2328" width="6" style="383" customWidth="1"/>
    <col min="2329" max="2329" width="4.44140625" style="383" customWidth="1"/>
    <col min="2330" max="2552" width="9.109375" style="383" customWidth="1"/>
    <col min="2553" max="2560" width="8.88671875" style="383"/>
    <col min="2561" max="2561" width="4" style="383" customWidth="1"/>
    <col min="2562" max="2562" width="10.6640625" style="383" customWidth="1"/>
    <col min="2563" max="2563" width="57.6640625" style="383" bestFit="1" customWidth="1"/>
    <col min="2564" max="2564" width="3.88671875" style="383" customWidth="1"/>
    <col min="2565" max="2565" width="3.44140625" style="383" customWidth="1"/>
    <col min="2566" max="2566" width="4.44140625" style="383" customWidth="1"/>
    <col min="2567" max="2567" width="3.44140625" style="383" customWidth="1"/>
    <col min="2568" max="2568" width="5.5546875" style="383" customWidth="1"/>
    <col min="2569" max="2569" width="4.44140625" style="383" customWidth="1"/>
    <col min="2570" max="2570" width="4.109375" style="383" customWidth="1"/>
    <col min="2571" max="2571" width="5.5546875" style="383" customWidth="1"/>
    <col min="2572" max="2572" width="6.5546875" style="383" customWidth="1"/>
    <col min="2573" max="2573" width="6.88671875" style="383" customWidth="1"/>
    <col min="2574" max="2574" width="6" style="383" customWidth="1"/>
    <col min="2575" max="2575" width="6.5546875" style="383" customWidth="1"/>
    <col min="2576" max="2576" width="8.33203125" style="383" customWidth="1"/>
    <col min="2577" max="2577" width="9" style="383" customWidth="1"/>
    <col min="2578" max="2578" width="4" style="383" customWidth="1"/>
    <col min="2579" max="2579" width="3.6640625" style="383" customWidth="1"/>
    <col min="2580" max="2580" width="5.109375" style="383" customWidth="1"/>
    <col min="2581" max="2581" width="5.6640625" style="383" customWidth="1"/>
    <col min="2582" max="2582" width="5.44140625" style="383" customWidth="1"/>
    <col min="2583" max="2583" width="6.88671875" style="383" customWidth="1"/>
    <col min="2584" max="2584" width="6" style="383" customWidth="1"/>
    <col min="2585" max="2585" width="4.44140625" style="383" customWidth="1"/>
    <col min="2586" max="2808" width="9.109375" style="383" customWidth="1"/>
    <col min="2809" max="2816" width="8.88671875" style="383"/>
    <col min="2817" max="2817" width="4" style="383" customWidth="1"/>
    <col min="2818" max="2818" width="10.6640625" style="383" customWidth="1"/>
    <col min="2819" max="2819" width="57.6640625" style="383" bestFit="1" customWidth="1"/>
    <col min="2820" max="2820" width="3.88671875" style="383" customWidth="1"/>
    <col min="2821" max="2821" width="3.44140625" style="383" customWidth="1"/>
    <col min="2822" max="2822" width="4.44140625" style="383" customWidth="1"/>
    <col min="2823" max="2823" width="3.44140625" style="383" customWidth="1"/>
    <col min="2824" max="2824" width="5.5546875" style="383" customWidth="1"/>
    <col min="2825" max="2825" width="4.44140625" style="383" customWidth="1"/>
    <col min="2826" max="2826" width="4.109375" style="383" customWidth="1"/>
    <col min="2827" max="2827" width="5.5546875" style="383" customWidth="1"/>
    <col min="2828" max="2828" width="6.5546875" style="383" customWidth="1"/>
    <col min="2829" max="2829" width="6.88671875" style="383" customWidth="1"/>
    <col min="2830" max="2830" width="6" style="383" customWidth="1"/>
    <col min="2831" max="2831" width="6.5546875" style="383" customWidth="1"/>
    <col min="2832" max="2832" width="8.33203125" style="383" customWidth="1"/>
    <col min="2833" max="2833" width="9" style="383" customWidth="1"/>
    <col min="2834" max="2834" width="4" style="383" customWidth="1"/>
    <col min="2835" max="2835" width="3.6640625" style="383" customWidth="1"/>
    <col min="2836" max="2836" width="5.109375" style="383" customWidth="1"/>
    <col min="2837" max="2837" width="5.6640625" style="383" customWidth="1"/>
    <col min="2838" max="2838" width="5.44140625" style="383" customWidth="1"/>
    <col min="2839" max="2839" width="6.88671875" style="383" customWidth="1"/>
    <col min="2840" max="2840" width="6" style="383" customWidth="1"/>
    <col min="2841" max="2841" width="4.44140625" style="383" customWidth="1"/>
    <col min="2842" max="3064" width="9.109375" style="383" customWidth="1"/>
    <col min="3065" max="3072" width="8.88671875" style="383"/>
    <col min="3073" max="3073" width="4" style="383" customWidth="1"/>
    <col min="3074" max="3074" width="10.6640625" style="383" customWidth="1"/>
    <col min="3075" max="3075" width="57.6640625" style="383" bestFit="1" customWidth="1"/>
    <col min="3076" max="3076" width="3.88671875" style="383" customWidth="1"/>
    <col min="3077" max="3077" width="3.44140625" style="383" customWidth="1"/>
    <col min="3078" max="3078" width="4.44140625" style="383" customWidth="1"/>
    <col min="3079" max="3079" width="3.44140625" style="383" customWidth="1"/>
    <col min="3080" max="3080" width="5.5546875" style="383" customWidth="1"/>
    <col min="3081" max="3081" width="4.44140625" style="383" customWidth="1"/>
    <col min="3082" max="3082" width="4.109375" style="383" customWidth="1"/>
    <col min="3083" max="3083" width="5.5546875" style="383" customWidth="1"/>
    <col min="3084" max="3084" width="6.5546875" style="383" customWidth="1"/>
    <col min="3085" max="3085" width="6.88671875" style="383" customWidth="1"/>
    <col min="3086" max="3086" width="6" style="383" customWidth="1"/>
    <col min="3087" max="3087" width="6.5546875" style="383" customWidth="1"/>
    <col min="3088" max="3088" width="8.33203125" style="383" customWidth="1"/>
    <col min="3089" max="3089" width="9" style="383" customWidth="1"/>
    <col min="3090" max="3090" width="4" style="383" customWidth="1"/>
    <col min="3091" max="3091" width="3.6640625" style="383" customWidth="1"/>
    <col min="3092" max="3092" width="5.109375" style="383" customWidth="1"/>
    <col min="3093" max="3093" width="5.6640625" style="383" customWidth="1"/>
    <col min="3094" max="3094" width="5.44140625" style="383" customWidth="1"/>
    <col min="3095" max="3095" width="6.88671875" style="383" customWidth="1"/>
    <col min="3096" max="3096" width="6" style="383" customWidth="1"/>
    <col min="3097" max="3097" width="4.44140625" style="383" customWidth="1"/>
    <col min="3098" max="3320" width="9.109375" style="383" customWidth="1"/>
    <col min="3321" max="3328" width="8.88671875" style="383"/>
    <col min="3329" max="3329" width="4" style="383" customWidth="1"/>
    <col min="3330" max="3330" width="10.6640625" style="383" customWidth="1"/>
    <col min="3331" max="3331" width="57.6640625" style="383" bestFit="1" customWidth="1"/>
    <col min="3332" max="3332" width="3.88671875" style="383" customWidth="1"/>
    <col min="3333" max="3333" width="3.44140625" style="383" customWidth="1"/>
    <col min="3334" max="3334" width="4.44140625" style="383" customWidth="1"/>
    <col min="3335" max="3335" width="3.44140625" style="383" customWidth="1"/>
    <col min="3336" max="3336" width="5.5546875" style="383" customWidth="1"/>
    <col min="3337" max="3337" width="4.44140625" style="383" customWidth="1"/>
    <col min="3338" max="3338" width="4.109375" style="383" customWidth="1"/>
    <col min="3339" max="3339" width="5.5546875" style="383" customWidth="1"/>
    <col min="3340" max="3340" width="6.5546875" style="383" customWidth="1"/>
    <col min="3341" max="3341" width="6.88671875" style="383" customWidth="1"/>
    <col min="3342" max="3342" width="6" style="383" customWidth="1"/>
    <col min="3343" max="3343" width="6.5546875" style="383" customWidth="1"/>
    <col min="3344" max="3344" width="8.33203125" style="383" customWidth="1"/>
    <col min="3345" max="3345" width="9" style="383" customWidth="1"/>
    <col min="3346" max="3346" width="4" style="383" customWidth="1"/>
    <col min="3347" max="3347" width="3.6640625" style="383" customWidth="1"/>
    <col min="3348" max="3348" width="5.109375" style="383" customWidth="1"/>
    <col min="3349" max="3349" width="5.6640625" style="383" customWidth="1"/>
    <col min="3350" max="3350" width="5.44140625" style="383" customWidth="1"/>
    <col min="3351" max="3351" width="6.88671875" style="383" customWidth="1"/>
    <col min="3352" max="3352" width="6" style="383" customWidth="1"/>
    <col min="3353" max="3353" width="4.44140625" style="383" customWidth="1"/>
    <col min="3354" max="3576" width="9.109375" style="383" customWidth="1"/>
    <col min="3577" max="3584" width="8.88671875" style="383"/>
    <col min="3585" max="3585" width="4" style="383" customWidth="1"/>
    <col min="3586" max="3586" width="10.6640625" style="383" customWidth="1"/>
    <col min="3587" max="3587" width="57.6640625" style="383" bestFit="1" customWidth="1"/>
    <col min="3588" max="3588" width="3.88671875" style="383" customWidth="1"/>
    <col min="3589" max="3589" width="3.44140625" style="383" customWidth="1"/>
    <col min="3590" max="3590" width="4.44140625" style="383" customWidth="1"/>
    <col min="3591" max="3591" width="3.44140625" style="383" customWidth="1"/>
    <col min="3592" max="3592" width="5.5546875" style="383" customWidth="1"/>
    <col min="3593" max="3593" width="4.44140625" style="383" customWidth="1"/>
    <col min="3594" max="3594" width="4.109375" style="383" customWidth="1"/>
    <col min="3595" max="3595" width="5.5546875" style="383" customWidth="1"/>
    <col min="3596" max="3596" width="6.5546875" style="383" customWidth="1"/>
    <col min="3597" max="3597" width="6.88671875" style="383" customWidth="1"/>
    <col min="3598" max="3598" width="6" style="383" customWidth="1"/>
    <col min="3599" max="3599" width="6.5546875" style="383" customWidth="1"/>
    <col min="3600" max="3600" width="8.33203125" style="383" customWidth="1"/>
    <col min="3601" max="3601" width="9" style="383" customWidth="1"/>
    <col min="3602" max="3602" width="4" style="383" customWidth="1"/>
    <col min="3603" max="3603" width="3.6640625" style="383" customWidth="1"/>
    <col min="3604" max="3604" width="5.109375" style="383" customWidth="1"/>
    <col min="3605" max="3605" width="5.6640625" style="383" customWidth="1"/>
    <col min="3606" max="3606" width="5.44140625" style="383" customWidth="1"/>
    <col min="3607" max="3607" width="6.88671875" style="383" customWidth="1"/>
    <col min="3608" max="3608" width="6" style="383" customWidth="1"/>
    <col min="3609" max="3609" width="4.44140625" style="383" customWidth="1"/>
    <col min="3610" max="3832" width="9.109375" style="383" customWidth="1"/>
    <col min="3833" max="3840" width="8.88671875" style="383"/>
    <col min="3841" max="3841" width="4" style="383" customWidth="1"/>
    <col min="3842" max="3842" width="10.6640625" style="383" customWidth="1"/>
    <col min="3843" max="3843" width="57.6640625" style="383" bestFit="1" customWidth="1"/>
    <col min="3844" max="3844" width="3.88671875" style="383" customWidth="1"/>
    <col min="3845" max="3845" width="3.44140625" style="383" customWidth="1"/>
    <col min="3846" max="3846" width="4.44140625" style="383" customWidth="1"/>
    <col min="3847" max="3847" width="3.44140625" style="383" customWidth="1"/>
    <col min="3848" max="3848" width="5.5546875" style="383" customWidth="1"/>
    <col min="3849" max="3849" width="4.44140625" style="383" customWidth="1"/>
    <col min="3850" max="3850" width="4.109375" style="383" customWidth="1"/>
    <col min="3851" max="3851" width="5.5546875" style="383" customWidth="1"/>
    <col min="3852" max="3852" width="6.5546875" style="383" customWidth="1"/>
    <col min="3853" max="3853" width="6.88671875" style="383" customWidth="1"/>
    <col min="3854" max="3854" width="6" style="383" customWidth="1"/>
    <col min="3855" max="3855" width="6.5546875" style="383" customWidth="1"/>
    <col min="3856" max="3856" width="8.33203125" style="383" customWidth="1"/>
    <col min="3857" max="3857" width="9" style="383" customWidth="1"/>
    <col min="3858" max="3858" width="4" style="383" customWidth="1"/>
    <col min="3859" max="3859" width="3.6640625" style="383" customWidth="1"/>
    <col min="3860" max="3860" width="5.109375" style="383" customWidth="1"/>
    <col min="3861" max="3861" width="5.6640625" style="383" customWidth="1"/>
    <col min="3862" max="3862" width="5.44140625" style="383" customWidth="1"/>
    <col min="3863" max="3863" width="6.88671875" style="383" customWidth="1"/>
    <col min="3864" max="3864" width="6" style="383" customWidth="1"/>
    <col min="3865" max="3865" width="4.44140625" style="383" customWidth="1"/>
    <col min="3866" max="4088" width="9.109375" style="383" customWidth="1"/>
    <col min="4089" max="4096" width="8.88671875" style="383"/>
    <col min="4097" max="4097" width="4" style="383" customWidth="1"/>
    <col min="4098" max="4098" width="10.6640625" style="383" customWidth="1"/>
    <col min="4099" max="4099" width="57.6640625" style="383" bestFit="1" customWidth="1"/>
    <col min="4100" max="4100" width="3.88671875" style="383" customWidth="1"/>
    <col min="4101" max="4101" width="3.44140625" style="383" customWidth="1"/>
    <col min="4102" max="4102" width="4.44140625" style="383" customWidth="1"/>
    <col min="4103" max="4103" width="3.44140625" style="383" customWidth="1"/>
    <col min="4104" max="4104" width="5.5546875" style="383" customWidth="1"/>
    <col min="4105" max="4105" width="4.44140625" style="383" customWidth="1"/>
    <col min="4106" max="4106" width="4.109375" style="383" customWidth="1"/>
    <col min="4107" max="4107" width="5.5546875" style="383" customWidth="1"/>
    <col min="4108" max="4108" width="6.5546875" style="383" customWidth="1"/>
    <col min="4109" max="4109" width="6.88671875" style="383" customWidth="1"/>
    <col min="4110" max="4110" width="6" style="383" customWidth="1"/>
    <col min="4111" max="4111" width="6.5546875" style="383" customWidth="1"/>
    <col min="4112" max="4112" width="8.33203125" style="383" customWidth="1"/>
    <col min="4113" max="4113" width="9" style="383" customWidth="1"/>
    <col min="4114" max="4114" width="4" style="383" customWidth="1"/>
    <col min="4115" max="4115" width="3.6640625" style="383" customWidth="1"/>
    <col min="4116" max="4116" width="5.109375" style="383" customWidth="1"/>
    <col min="4117" max="4117" width="5.6640625" style="383" customWidth="1"/>
    <col min="4118" max="4118" width="5.44140625" style="383" customWidth="1"/>
    <col min="4119" max="4119" width="6.88671875" style="383" customWidth="1"/>
    <col min="4120" max="4120" width="6" style="383" customWidth="1"/>
    <col min="4121" max="4121" width="4.44140625" style="383" customWidth="1"/>
    <col min="4122" max="4344" width="9.109375" style="383" customWidth="1"/>
    <col min="4345" max="4352" width="8.88671875" style="383"/>
    <col min="4353" max="4353" width="4" style="383" customWidth="1"/>
    <col min="4354" max="4354" width="10.6640625" style="383" customWidth="1"/>
    <col min="4355" max="4355" width="57.6640625" style="383" bestFit="1" customWidth="1"/>
    <col min="4356" max="4356" width="3.88671875" style="383" customWidth="1"/>
    <col min="4357" max="4357" width="3.44140625" style="383" customWidth="1"/>
    <col min="4358" max="4358" width="4.44140625" style="383" customWidth="1"/>
    <col min="4359" max="4359" width="3.44140625" style="383" customWidth="1"/>
    <col min="4360" max="4360" width="5.5546875" style="383" customWidth="1"/>
    <col min="4361" max="4361" width="4.44140625" style="383" customWidth="1"/>
    <col min="4362" max="4362" width="4.109375" style="383" customWidth="1"/>
    <col min="4363" max="4363" width="5.5546875" style="383" customWidth="1"/>
    <col min="4364" max="4364" width="6.5546875" style="383" customWidth="1"/>
    <col min="4365" max="4365" width="6.88671875" style="383" customWidth="1"/>
    <col min="4366" max="4366" width="6" style="383" customWidth="1"/>
    <col min="4367" max="4367" width="6.5546875" style="383" customWidth="1"/>
    <col min="4368" max="4368" width="8.33203125" style="383" customWidth="1"/>
    <col min="4369" max="4369" width="9" style="383" customWidth="1"/>
    <col min="4370" max="4370" width="4" style="383" customWidth="1"/>
    <col min="4371" max="4371" width="3.6640625" style="383" customWidth="1"/>
    <col min="4372" max="4372" width="5.109375" style="383" customWidth="1"/>
    <col min="4373" max="4373" width="5.6640625" style="383" customWidth="1"/>
    <col min="4374" max="4374" width="5.44140625" style="383" customWidth="1"/>
    <col min="4375" max="4375" width="6.88671875" style="383" customWidth="1"/>
    <col min="4376" max="4376" width="6" style="383" customWidth="1"/>
    <col min="4377" max="4377" width="4.44140625" style="383" customWidth="1"/>
    <col min="4378" max="4600" width="9.109375" style="383" customWidth="1"/>
    <col min="4601" max="4608" width="8.88671875" style="383"/>
    <col min="4609" max="4609" width="4" style="383" customWidth="1"/>
    <col min="4610" max="4610" width="10.6640625" style="383" customWidth="1"/>
    <col min="4611" max="4611" width="57.6640625" style="383" bestFit="1" customWidth="1"/>
    <col min="4612" max="4612" width="3.88671875" style="383" customWidth="1"/>
    <col min="4613" max="4613" width="3.44140625" style="383" customWidth="1"/>
    <col min="4614" max="4614" width="4.44140625" style="383" customWidth="1"/>
    <col min="4615" max="4615" width="3.44140625" style="383" customWidth="1"/>
    <col min="4616" max="4616" width="5.5546875" style="383" customWidth="1"/>
    <col min="4617" max="4617" width="4.44140625" style="383" customWidth="1"/>
    <col min="4618" max="4618" width="4.109375" style="383" customWidth="1"/>
    <col min="4619" max="4619" width="5.5546875" style="383" customWidth="1"/>
    <col min="4620" max="4620" width="6.5546875" style="383" customWidth="1"/>
    <col min="4621" max="4621" width="6.88671875" style="383" customWidth="1"/>
    <col min="4622" max="4622" width="6" style="383" customWidth="1"/>
    <col min="4623" max="4623" width="6.5546875" style="383" customWidth="1"/>
    <col min="4624" max="4624" width="8.33203125" style="383" customWidth="1"/>
    <col min="4625" max="4625" width="9" style="383" customWidth="1"/>
    <col min="4626" max="4626" width="4" style="383" customWidth="1"/>
    <col min="4627" max="4627" width="3.6640625" style="383" customWidth="1"/>
    <col min="4628" max="4628" width="5.109375" style="383" customWidth="1"/>
    <col min="4629" max="4629" width="5.6640625" style="383" customWidth="1"/>
    <col min="4630" max="4630" width="5.44140625" style="383" customWidth="1"/>
    <col min="4631" max="4631" width="6.88671875" style="383" customWidth="1"/>
    <col min="4632" max="4632" width="6" style="383" customWidth="1"/>
    <col min="4633" max="4633" width="4.44140625" style="383" customWidth="1"/>
    <col min="4634" max="4856" width="9.109375" style="383" customWidth="1"/>
    <col min="4857" max="4864" width="8.88671875" style="383"/>
    <col min="4865" max="4865" width="4" style="383" customWidth="1"/>
    <col min="4866" max="4866" width="10.6640625" style="383" customWidth="1"/>
    <col min="4867" max="4867" width="57.6640625" style="383" bestFit="1" customWidth="1"/>
    <col min="4868" max="4868" width="3.88671875" style="383" customWidth="1"/>
    <col min="4869" max="4869" width="3.44140625" style="383" customWidth="1"/>
    <col min="4870" max="4870" width="4.44140625" style="383" customWidth="1"/>
    <col min="4871" max="4871" width="3.44140625" style="383" customWidth="1"/>
    <col min="4872" max="4872" width="5.5546875" style="383" customWidth="1"/>
    <col min="4873" max="4873" width="4.44140625" style="383" customWidth="1"/>
    <col min="4874" max="4874" width="4.109375" style="383" customWidth="1"/>
    <col min="4875" max="4875" width="5.5546875" style="383" customWidth="1"/>
    <col min="4876" max="4876" width="6.5546875" style="383" customWidth="1"/>
    <col min="4877" max="4877" width="6.88671875" style="383" customWidth="1"/>
    <col min="4878" max="4878" width="6" style="383" customWidth="1"/>
    <col min="4879" max="4879" width="6.5546875" style="383" customWidth="1"/>
    <col min="4880" max="4880" width="8.33203125" style="383" customWidth="1"/>
    <col min="4881" max="4881" width="9" style="383" customWidth="1"/>
    <col min="4882" max="4882" width="4" style="383" customWidth="1"/>
    <col min="4883" max="4883" width="3.6640625" style="383" customWidth="1"/>
    <col min="4884" max="4884" width="5.109375" style="383" customWidth="1"/>
    <col min="4885" max="4885" width="5.6640625" style="383" customWidth="1"/>
    <col min="4886" max="4886" width="5.44140625" style="383" customWidth="1"/>
    <col min="4887" max="4887" width="6.88671875" style="383" customWidth="1"/>
    <col min="4888" max="4888" width="6" style="383" customWidth="1"/>
    <col min="4889" max="4889" width="4.44140625" style="383" customWidth="1"/>
    <col min="4890" max="5112" width="9.109375" style="383" customWidth="1"/>
    <col min="5113" max="5120" width="8.88671875" style="383"/>
    <col min="5121" max="5121" width="4" style="383" customWidth="1"/>
    <col min="5122" max="5122" width="10.6640625" style="383" customWidth="1"/>
    <col min="5123" max="5123" width="57.6640625" style="383" bestFit="1" customWidth="1"/>
    <col min="5124" max="5124" width="3.88671875" style="383" customWidth="1"/>
    <col min="5125" max="5125" width="3.44140625" style="383" customWidth="1"/>
    <col min="5126" max="5126" width="4.44140625" style="383" customWidth="1"/>
    <col min="5127" max="5127" width="3.44140625" style="383" customWidth="1"/>
    <col min="5128" max="5128" width="5.5546875" style="383" customWidth="1"/>
    <col min="5129" max="5129" width="4.44140625" style="383" customWidth="1"/>
    <col min="5130" max="5130" width="4.109375" style="383" customWidth="1"/>
    <col min="5131" max="5131" width="5.5546875" style="383" customWidth="1"/>
    <col min="5132" max="5132" width="6.5546875" style="383" customWidth="1"/>
    <col min="5133" max="5133" width="6.88671875" style="383" customWidth="1"/>
    <col min="5134" max="5134" width="6" style="383" customWidth="1"/>
    <col min="5135" max="5135" width="6.5546875" style="383" customWidth="1"/>
    <col min="5136" max="5136" width="8.33203125" style="383" customWidth="1"/>
    <col min="5137" max="5137" width="9" style="383" customWidth="1"/>
    <col min="5138" max="5138" width="4" style="383" customWidth="1"/>
    <col min="5139" max="5139" width="3.6640625" style="383" customWidth="1"/>
    <col min="5140" max="5140" width="5.109375" style="383" customWidth="1"/>
    <col min="5141" max="5141" width="5.6640625" style="383" customWidth="1"/>
    <col min="5142" max="5142" width="5.44140625" style="383" customWidth="1"/>
    <col min="5143" max="5143" width="6.88671875" style="383" customWidth="1"/>
    <col min="5144" max="5144" width="6" style="383" customWidth="1"/>
    <col min="5145" max="5145" width="4.44140625" style="383" customWidth="1"/>
    <col min="5146" max="5368" width="9.109375" style="383" customWidth="1"/>
    <col min="5369" max="5376" width="8.88671875" style="383"/>
    <col min="5377" max="5377" width="4" style="383" customWidth="1"/>
    <col min="5378" max="5378" width="10.6640625" style="383" customWidth="1"/>
    <col min="5379" max="5379" width="57.6640625" style="383" bestFit="1" customWidth="1"/>
    <col min="5380" max="5380" width="3.88671875" style="383" customWidth="1"/>
    <col min="5381" max="5381" width="3.44140625" style="383" customWidth="1"/>
    <col min="5382" max="5382" width="4.44140625" style="383" customWidth="1"/>
    <col min="5383" max="5383" width="3.44140625" style="383" customWidth="1"/>
    <col min="5384" max="5384" width="5.5546875" style="383" customWidth="1"/>
    <col min="5385" max="5385" width="4.44140625" style="383" customWidth="1"/>
    <col min="5386" max="5386" width="4.109375" style="383" customWidth="1"/>
    <col min="5387" max="5387" width="5.5546875" style="383" customWidth="1"/>
    <col min="5388" max="5388" width="6.5546875" style="383" customWidth="1"/>
    <col min="5389" max="5389" width="6.88671875" style="383" customWidth="1"/>
    <col min="5390" max="5390" width="6" style="383" customWidth="1"/>
    <col min="5391" max="5391" width="6.5546875" style="383" customWidth="1"/>
    <col min="5392" max="5392" width="8.33203125" style="383" customWidth="1"/>
    <col min="5393" max="5393" width="9" style="383" customWidth="1"/>
    <col min="5394" max="5394" width="4" style="383" customWidth="1"/>
    <col min="5395" max="5395" width="3.6640625" style="383" customWidth="1"/>
    <col min="5396" max="5396" width="5.109375" style="383" customWidth="1"/>
    <col min="5397" max="5397" width="5.6640625" style="383" customWidth="1"/>
    <col min="5398" max="5398" width="5.44140625" style="383" customWidth="1"/>
    <col min="5399" max="5399" width="6.88671875" style="383" customWidth="1"/>
    <col min="5400" max="5400" width="6" style="383" customWidth="1"/>
    <col min="5401" max="5401" width="4.44140625" style="383" customWidth="1"/>
    <col min="5402" max="5624" width="9.109375" style="383" customWidth="1"/>
    <col min="5625" max="5632" width="8.88671875" style="383"/>
    <col min="5633" max="5633" width="4" style="383" customWidth="1"/>
    <col min="5634" max="5634" width="10.6640625" style="383" customWidth="1"/>
    <col min="5635" max="5635" width="57.6640625" style="383" bestFit="1" customWidth="1"/>
    <col min="5636" max="5636" width="3.88671875" style="383" customWidth="1"/>
    <col min="5637" max="5637" width="3.44140625" style="383" customWidth="1"/>
    <col min="5638" max="5638" width="4.44140625" style="383" customWidth="1"/>
    <col min="5639" max="5639" width="3.44140625" style="383" customWidth="1"/>
    <col min="5640" max="5640" width="5.5546875" style="383" customWidth="1"/>
    <col min="5641" max="5641" width="4.44140625" style="383" customWidth="1"/>
    <col min="5642" max="5642" width="4.109375" style="383" customWidth="1"/>
    <col min="5643" max="5643" width="5.5546875" style="383" customWidth="1"/>
    <col min="5644" max="5644" width="6.5546875" style="383" customWidth="1"/>
    <col min="5645" max="5645" width="6.88671875" style="383" customWidth="1"/>
    <col min="5646" max="5646" width="6" style="383" customWidth="1"/>
    <col min="5647" max="5647" width="6.5546875" style="383" customWidth="1"/>
    <col min="5648" max="5648" width="8.33203125" style="383" customWidth="1"/>
    <col min="5649" max="5649" width="9" style="383" customWidth="1"/>
    <col min="5650" max="5650" width="4" style="383" customWidth="1"/>
    <col min="5651" max="5651" width="3.6640625" style="383" customWidth="1"/>
    <col min="5652" max="5652" width="5.109375" style="383" customWidth="1"/>
    <col min="5653" max="5653" width="5.6640625" style="383" customWidth="1"/>
    <col min="5654" max="5654" width="5.44140625" style="383" customWidth="1"/>
    <col min="5655" max="5655" width="6.88671875" style="383" customWidth="1"/>
    <col min="5656" max="5656" width="6" style="383" customWidth="1"/>
    <col min="5657" max="5657" width="4.44140625" style="383" customWidth="1"/>
    <col min="5658" max="5880" width="9.109375" style="383" customWidth="1"/>
    <col min="5881" max="5888" width="8.88671875" style="383"/>
    <col min="5889" max="5889" width="4" style="383" customWidth="1"/>
    <col min="5890" max="5890" width="10.6640625" style="383" customWidth="1"/>
    <col min="5891" max="5891" width="57.6640625" style="383" bestFit="1" customWidth="1"/>
    <col min="5892" max="5892" width="3.88671875" style="383" customWidth="1"/>
    <col min="5893" max="5893" width="3.44140625" style="383" customWidth="1"/>
    <col min="5894" max="5894" width="4.44140625" style="383" customWidth="1"/>
    <col min="5895" max="5895" width="3.44140625" style="383" customWidth="1"/>
    <col min="5896" max="5896" width="5.5546875" style="383" customWidth="1"/>
    <col min="5897" max="5897" width="4.44140625" style="383" customWidth="1"/>
    <col min="5898" max="5898" width="4.109375" style="383" customWidth="1"/>
    <col min="5899" max="5899" width="5.5546875" style="383" customWidth="1"/>
    <col min="5900" max="5900" width="6.5546875" style="383" customWidth="1"/>
    <col min="5901" max="5901" width="6.88671875" style="383" customWidth="1"/>
    <col min="5902" max="5902" width="6" style="383" customWidth="1"/>
    <col min="5903" max="5903" width="6.5546875" style="383" customWidth="1"/>
    <col min="5904" max="5904" width="8.33203125" style="383" customWidth="1"/>
    <col min="5905" max="5905" width="9" style="383" customWidth="1"/>
    <col min="5906" max="5906" width="4" style="383" customWidth="1"/>
    <col min="5907" max="5907" width="3.6640625" style="383" customWidth="1"/>
    <col min="5908" max="5908" width="5.109375" style="383" customWidth="1"/>
    <col min="5909" max="5909" width="5.6640625" style="383" customWidth="1"/>
    <col min="5910" max="5910" width="5.44140625" style="383" customWidth="1"/>
    <col min="5911" max="5911" width="6.88671875" style="383" customWidth="1"/>
    <col min="5912" max="5912" width="6" style="383" customWidth="1"/>
    <col min="5913" max="5913" width="4.44140625" style="383" customWidth="1"/>
    <col min="5914" max="6136" width="9.109375" style="383" customWidth="1"/>
    <col min="6137" max="6144" width="8.88671875" style="383"/>
    <col min="6145" max="6145" width="4" style="383" customWidth="1"/>
    <col min="6146" max="6146" width="10.6640625" style="383" customWidth="1"/>
    <col min="6147" max="6147" width="57.6640625" style="383" bestFit="1" customWidth="1"/>
    <col min="6148" max="6148" width="3.88671875" style="383" customWidth="1"/>
    <col min="6149" max="6149" width="3.44140625" style="383" customWidth="1"/>
    <col min="6150" max="6150" width="4.44140625" style="383" customWidth="1"/>
    <col min="6151" max="6151" width="3.44140625" style="383" customWidth="1"/>
    <col min="6152" max="6152" width="5.5546875" style="383" customWidth="1"/>
    <col min="6153" max="6153" width="4.44140625" style="383" customWidth="1"/>
    <col min="6154" max="6154" width="4.109375" style="383" customWidth="1"/>
    <col min="6155" max="6155" width="5.5546875" style="383" customWidth="1"/>
    <col min="6156" max="6156" width="6.5546875" style="383" customWidth="1"/>
    <col min="6157" max="6157" width="6.88671875" style="383" customWidth="1"/>
    <col min="6158" max="6158" width="6" style="383" customWidth="1"/>
    <col min="6159" max="6159" width="6.5546875" style="383" customWidth="1"/>
    <col min="6160" max="6160" width="8.33203125" style="383" customWidth="1"/>
    <col min="6161" max="6161" width="9" style="383" customWidth="1"/>
    <col min="6162" max="6162" width="4" style="383" customWidth="1"/>
    <col min="6163" max="6163" width="3.6640625" style="383" customWidth="1"/>
    <col min="6164" max="6164" width="5.109375" style="383" customWidth="1"/>
    <col min="6165" max="6165" width="5.6640625" style="383" customWidth="1"/>
    <col min="6166" max="6166" width="5.44140625" style="383" customWidth="1"/>
    <col min="6167" max="6167" width="6.88671875" style="383" customWidth="1"/>
    <col min="6168" max="6168" width="6" style="383" customWidth="1"/>
    <col min="6169" max="6169" width="4.44140625" style="383" customWidth="1"/>
    <col min="6170" max="6392" width="9.109375" style="383" customWidth="1"/>
    <col min="6393" max="6400" width="8.88671875" style="383"/>
    <col min="6401" max="6401" width="4" style="383" customWidth="1"/>
    <col min="6402" max="6402" width="10.6640625" style="383" customWidth="1"/>
    <col min="6403" max="6403" width="57.6640625" style="383" bestFit="1" customWidth="1"/>
    <col min="6404" max="6404" width="3.88671875" style="383" customWidth="1"/>
    <col min="6405" max="6405" width="3.44140625" style="383" customWidth="1"/>
    <col min="6406" max="6406" width="4.44140625" style="383" customWidth="1"/>
    <col min="6407" max="6407" width="3.44140625" style="383" customWidth="1"/>
    <col min="6408" max="6408" width="5.5546875" style="383" customWidth="1"/>
    <col min="6409" max="6409" width="4.44140625" style="383" customWidth="1"/>
    <col min="6410" max="6410" width="4.109375" style="383" customWidth="1"/>
    <col min="6411" max="6411" width="5.5546875" style="383" customWidth="1"/>
    <col min="6412" max="6412" width="6.5546875" style="383" customWidth="1"/>
    <col min="6413" max="6413" width="6.88671875" style="383" customWidth="1"/>
    <col min="6414" max="6414" width="6" style="383" customWidth="1"/>
    <col min="6415" max="6415" width="6.5546875" style="383" customWidth="1"/>
    <col min="6416" max="6416" width="8.33203125" style="383" customWidth="1"/>
    <col min="6417" max="6417" width="9" style="383" customWidth="1"/>
    <col min="6418" max="6418" width="4" style="383" customWidth="1"/>
    <col min="6419" max="6419" width="3.6640625" style="383" customWidth="1"/>
    <col min="6420" max="6420" width="5.109375" style="383" customWidth="1"/>
    <col min="6421" max="6421" width="5.6640625" style="383" customWidth="1"/>
    <col min="6422" max="6422" width="5.44140625" style="383" customWidth="1"/>
    <col min="6423" max="6423" width="6.88671875" style="383" customWidth="1"/>
    <col min="6424" max="6424" width="6" style="383" customWidth="1"/>
    <col min="6425" max="6425" width="4.44140625" style="383" customWidth="1"/>
    <col min="6426" max="6648" width="9.109375" style="383" customWidth="1"/>
    <col min="6649" max="6656" width="8.88671875" style="383"/>
    <col min="6657" max="6657" width="4" style="383" customWidth="1"/>
    <col min="6658" max="6658" width="10.6640625" style="383" customWidth="1"/>
    <col min="6659" max="6659" width="57.6640625" style="383" bestFit="1" customWidth="1"/>
    <col min="6660" max="6660" width="3.88671875" style="383" customWidth="1"/>
    <col min="6661" max="6661" width="3.44140625" style="383" customWidth="1"/>
    <col min="6662" max="6662" width="4.44140625" style="383" customWidth="1"/>
    <col min="6663" max="6663" width="3.44140625" style="383" customWidth="1"/>
    <col min="6664" max="6664" width="5.5546875" style="383" customWidth="1"/>
    <col min="6665" max="6665" width="4.44140625" style="383" customWidth="1"/>
    <col min="6666" max="6666" width="4.109375" style="383" customWidth="1"/>
    <col min="6667" max="6667" width="5.5546875" style="383" customWidth="1"/>
    <col min="6668" max="6668" width="6.5546875" style="383" customWidth="1"/>
    <col min="6669" max="6669" width="6.88671875" style="383" customWidth="1"/>
    <col min="6670" max="6670" width="6" style="383" customWidth="1"/>
    <col min="6671" max="6671" width="6.5546875" style="383" customWidth="1"/>
    <col min="6672" max="6672" width="8.33203125" style="383" customWidth="1"/>
    <col min="6673" max="6673" width="9" style="383" customWidth="1"/>
    <col min="6674" max="6674" width="4" style="383" customWidth="1"/>
    <col min="6675" max="6675" width="3.6640625" style="383" customWidth="1"/>
    <col min="6676" max="6676" width="5.109375" style="383" customWidth="1"/>
    <col min="6677" max="6677" width="5.6640625" style="383" customWidth="1"/>
    <col min="6678" max="6678" width="5.44140625" style="383" customWidth="1"/>
    <col min="6679" max="6679" width="6.88671875" style="383" customWidth="1"/>
    <col min="6680" max="6680" width="6" style="383" customWidth="1"/>
    <col min="6681" max="6681" width="4.44140625" style="383" customWidth="1"/>
    <col min="6682" max="6904" width="9.109375" style="383" customWidth="1"/>
    <col min="6905" max="6912" width="8.88671875" style="383"/>
    <col min="6913" max="6913" width="4" style="383" customWidth="1"/>
    <col min="6914" max="6914" width="10.6640625" style="383" customWidth="1"/>
    <col min="6915" max="6915" width="57.6640625" style="383" bestFit="1" customWidth="1"/>
    <col min="6916" max="6916" width="3.88671875" style="383" customWidth="1"/>
    <col min="6917" max="6917" width="3.44140625" style="383" customWidth="1"/>
    <col min="6918" max="6918" width="4.44140625" style="383" customWidth="1"/>
    <col min="6919" max="6919" width="3.44140625" style="383" customWidth="1"/>
    <col min="6920" max="6920" width="5.5546875" style="383" customWidth="1"/>
    <col min="6921" max="6921" width="4.44140625" style="383" customWidth="1"/>
    <col min="6922" max="6922" width="4.109375" style="383" customWidth="1"/>
    <col min="6923" max="6923" width="5.5546875" style="383" customWidth="1"/>
    <col min="6924" max="6924" width="6.5546875" style="383" customWidth="1"/>
    <col min="6925" max="6925" width="6.88671875" style="383" customWidth="1"/>
    <col min="6926" max="6926" width="6" style="383" customWidth="1"/>
    <col min="6927" max="6927" width="6.5546875" style="383" customWidth="1"/>
    <col min="6928" max="6928" width="8.33203125" style="383" customWidth="1"/>
    <col min="6929" max="6929" width="9" style="383" customWidth="1"/>
    <col min="6930" max="6930" width="4" style="383" customWidth="1"/>
    <col min="6931" max="6931" width="3.6640625" style="383" customWidth="1"/>
    <col min="6932" max="6932" width="5.109375" style="383" customWidth="1"/>
    <col min="6933" max="6933" width="5.6640625" style="383" customWidth="1"/>
    <col min="6934" max="6934" width="5.44140625" style="383" customWidth="1"/>
    <col min="6935" max="6935" width="6.88671875" style="383" customWidth="1"/>
    <col min="6936" max="6936" width="6" style="383" customWidth="1"/>
    <col min="6937" max="6937" width="4.44140625" style="383" customWidth="1"/>
    <col min="6938" max="7160" width="9.109375" style="383" customWidth="1"/>
    <col min="7161" max="7168" width="8.88671875" style="383"/>
    <col min="7169" max="7169" width="4" style="383" customWidth="1"/>
    <col min="7170" max="7170" width="10.6640625" style="383" customWidth="1"/>
    <col min="7171" max="7171" width="57.6640625" style="383" bestFit="1" customWidth="1"/>
    <col min="7172" max="7172" width="3.88671875" style="383" customWidth="1"/>
    <col min="7173" max="7173" width="3.44140625" style="383" customWidth="1"/>
    <col min="7174" max="7174" width="4.44140625" style="383" customWidth="1"/>
    <col min="7175" max="7175" width="3.44140625" style="383" customWidth="1"/>
    <col min="7176" max="7176" width="5.5546875" style="383" customWidth="1"/>
    <col min="7177" max="7177" width="4.44140625" style="383" customWidth="1"/>
    <col min="7178" max="7178" width="4.109375" style="383" customWidth="1"/>
    <col min="7179" max="7179" width="5.5546875" style="383" customWidth="1"/>
    <col min="7180" max="7180" width="6.5546875" style="383" customWidth="1"/>
    <col min="7181" max="7181" width="6.88671875" style="383" customWidth="1"/>
    <col min="7182" max="7182" width="6" style="383" customWidth="1"/>
    <col min="7183" max="7183" width="6.5546875" style="383" customWidth="1"/>
    <col min="7184" max="7184" width="8.33203125" style="383" customWidth="1"/>
    <col min="7185" max="7185" width="9" style="383" customWidth="1"/>
    <col min="7186" max="7186" width="4" style="383" customWidth="1"/>
    <col min="7187" max="7187" width="3.6640625" style="383" customWidth="1"/>
    <col min="7188" max="7188" width="5.109375" style="383" customWidth="1"/>
    <col min="7189" max="7189" width="5.6640625" style="383" customWidth="1"/>
    <col min="7190" max="7190" width="5.44140625" style="383" customWidth="1"/>
    <col min="7191" max="7191" width="6.88671875" style="383" customWidth="1"/>
    <col min="7192" max="7192" width="6" style="383" customWidth="1"/>
    <col min="7193" max="7193" width="4.44140625" style="383" customWidth="1"/>
    <col min="7194" max="7416" width="9.109375" style="383" customWidth="1"/>
    <col min="7417" max="7424" width="8.88671875" style="383"/>
    <col min="7425" max="7425" width="4" style="383" customWidth="1"/>
    <col min="7426" max="7426" width="10.6640625" style="383" customWidth="1"/>
    <col min="7427" max="7427" width="57.6640625" style="383" bestFit="1" customWidth="1"/>
    <col min="7428" max="7428" width="3.88671875" style="383" customWidth="1"/>
    <col min="7429" max="7429" width="3.44140625" style="383" customWidth="1"/>
    <col min="7430" max="7430" width="4.44140625" style="383" customWidth="1"/>
    <col min="7431" max="7431" width="3.44140625" style="383" customWidth="1"/>
    <col min="7432" max="7432" width="5.5546875" style="383" customWidth="1"/>
    <col min="7433" max="7433" width="4.44140625" style="383" customWidth="1"/>
    <col min="7434" max="7434" width="4.109375" style="383" customWidth="1"/>
    <col min="7435" max="7435" width="5.5546875" style="383" customWidth="1"/>
    <col min="7436" max="7436" width="6.5546875" style="383" customWidth="1"/>
    <col min="7437" max="7437" width="6.88671875" style="383" customWidth="1"/>
    <col min="7438" max="7438" width="6" style="383" customWidth="1"/>
    <col min="7439" max="7439" width="6.5546875" style="383" customWidth="1"/>
    <col min="7440" max="7440" width="8.33203125" style="383" customWidth="1"/>
    <col min="7441" max="7441" width="9" style="383" customWidth="1"/>
    <col min="7442" max="7442" width="4" style="383" customWidth="1"/>
    <col min="7443" max="7443" width="3.6640625" style="383" customWidth="1"/>
    <col min="7444" max="7444" width="5.109375" style="383" customWidth="1"/>
    <col min="7445" max="7445" width="5.6640625" style="383" customWidth="1"/>
    <col min="7446" max="7446" width="5.44140625" style="383" customWidth="1"/>
    <col min="7447" max="7447" width="6.88671875" style="383" customWidth="1"/>
    <col min="7448" max="7448" width="6" style="383" customWidth="1"/>
    <col min="7449" max="7449" width="4.44140625" style="383" customWidth="1"/>
    <col min="7450" max="7672" width="9.109375" style="383" customWidth="1"/>
    <col min="7673" max="7680" width="8.88671875" style="383"/>
    <col min="7681" max="7681" width="4" style="383" customWidth="1"/>
    <col min="7682" max="7682" width="10.6640625" style="383" customWidth="1"/>
    <col min="7683" max="7683" width="57.6640625" style="383" bestFit="1" customWidth="1"/>
    <col min="7684" max="7684" width="3.88671875" style="383" customWidth="1"/>
    <col min="7685" max="7685" width="3.44140625" style="383" customWidth="1"/>
    <col min="7686" max="7686" width="4.44140625" style="383" customWidth="1"/>
    <col min="7687" max="7687" width="3.44140625" style="383" customWidth="1"/>
    <col min="7688" max="7688" width="5.5546875" style="383" customWidth="1"/>
    <col min="7689" max="7689" width="4.44140625" style="383" customWidth="1"/>
    <col min="7690" max="7690" width="4.109375" style="383" customWidth="1"/>
    <col min="7691" max="7691" width="5.5546875" style="383" customWidth="1"/>
    <col min="7692" max="7692" width="6.5546875" style="383" customWidth="1"/>
    <col min="7693" max="7693" width="6.88671875" style="383" customWidth="1"/>
    <col min="7694" max="7694" width="6" style="383" customWidth="1"/>
    <col min="7695" max="7695" width="6.5546875" style="383" customWidth="1"/>
    <col min="7696" max="7696" width="8.33203125" style="383" customWidth="1"/>
    <col min="7697" max="7697" width="9" style="383" customWidth="1"/>
    <col min="7698" max="7698" width="4" style="383" customWidth="1"/>
    <col min="7699" max="7699" width="3.6640625" style="383" customWidth="1"/>
    <col min="7700" max="7700" width="5.109375" style="383" customWidth="1"/>
    <col min="7701" max="7701" width="5.6640625" style="383" customWidth="1"/>
    <col min="7702" max="7702" width="5.44140625" style="383" customWidth="1"/>
    <col min="7703" max="7703" width="6.88671875" style="383" customWidth="1"/>
    <col min="7704" max="7704" width="6" style="383" customWidth="1"/>
    <col min="7705" max="7705" width="4.44140625" style="383" customWidth="1"/>
    <col min="7706" max="7928" width="9.109375" style="383" customWidth="1"/>
    <col min="7929" max="7936" width="8.88671875" style="383"/>
    <col min="7937" max="7937" width="4" style="383" customWidth="1"/>
    <col min="7938" max="7938" width="10.6640625" style="383" customWidth="1"/>
    <col min="7939" max="7939" width="57.6640625" style="383" bestFit="1" customWidth="1"/>
    <col min="7940" max="7940" width="3.88671875" style="383" customWidth="1"/>
    <col min="7941" max="7941" width="3.44140625" style="383" customWidth="1"/>
    <col min="7942" max="7942" width="4.44140625" style="383" customWidth="1"/>
    <col min="7943" max="7943" width="3.44140625" style="383" customWidth="1"/>
    <col min="7944" max="7944" width="5.5546875" style="383" customWidth="1"/>
    <col min="7945" max="7945" width="4.44140625" style="383" customWidth="1"/>
    <col min="7946" max="7946" width="4.109375" style="383" customWidth="1"/>
    <col min="7947" max="7947" width="5.5546875" style="383" customWidth="1"/>
    <col min="7948" max="7948" width="6.5546875" style="383" customWidth="1"/>
    <col min="7949" max="7949" width="6.88671875" style="383" customWidth="1"/>
    <col min="7950" max="7950" width="6" style="383" customWidth="1"/>
    <col min="7951" max="7951" width="6.5546875" style="383" customWidth="1"/>
    <col min="7952" max="7952" width="8.33203125" style="383" customWidth="1"/>
    <col min="7953" max="7953" width="9" style="383" customWidth="1"/>
    <col min="7954" max="7954" width="4" style="383" customWidth="1"/>
    <col min="7955" max="7955" width="3.6640625" style="383" customWidth="1"/>
    <col min="7956" max="7956" width="5.109375" style="383" customWidth="1"/>
    <col min="7957" max="7957" width="5.6640625" style="383" customWidth="1"/>
    <col min="7958" max="7958" width="5.44140625" style="383" customWidth="1"/>
    <col min="7959" max="7959" width="6.88671875" style="383" customWidth="1"/>
    <col min="7960" max="7960" width="6" style="383" customWidth="1"/>
    <col min="7961" max="7961" width="4.44140625" style="383" customWidth="1"/>
    <col min="7962" max="8184" width="9.109375" style="383" customWidth="1"/>
    <col min="8185" max="8192" width="8.88671875" style="383"/>
    <col min="8193" max="8193" width="4" style="383" customWidth="1"/>
    <col min="8194" max="8194" width="10.6640625" style="383" customWidth="1"/>
    <col min="8195" max="8195" width="57.6640625" style="383" bestFit="1" customWidth="1"/>
    <col min="8196" max="8196" width="3.88671875" style="383" customWidth="1"/>
    <col min="8197" max="8197" width="3.44140625" style="383" customWidth="1"/>
    <col min="8198" max="8198" width="4.44140625" style="383" customWidth="1"/>
    <col min="8199" max="8199" width="3.44140625" style="383" customWidth="1"/>
    <col min="8200" max="8200" width="5.5546875" style="383" customWidth="1"/>
    <col min="8201" max="8201" width="4.44140625" style="383" customWidth="1"/>
    <col min="8202" max="8202" width="4.109375" style="383" customWidth="1"/>
    <col min="8203" max="8203" width="5.5546875" style="383" customWidth="1"/>
    <col min="8204" max="8204" width="6.5546875" style="383" customWidth="1"/>
    <col min="8205" max="8205" width="6.88671875" style="383" customWidth="1"/>
    <col min="8206" max="8206" width="6" style="383" customWidth="1"/>
    <col min="8207" max="8207" width="6.5546875" style="383" customWidth="1"/>
    <col min="8208" max="8208" width="8.33203125" style="383" customWidth="1"/>
    <col min="8209" max="8209" width="9" style="383" customWidth="1"/>
    <col min="8210" max="8210" width="4" style="383" customWidth="1"/>
    <col min="8211" max="8211" width="3.6640625" style="383" customWidth="1"/>
    <col min="8212" max="8212" width="5.109375" style="383" customWidth="1"/>
    <col min="8213" max="8213" width="5.6640625" style="383" customWidth="1"/>
    <col min="8214" max="8214" width="5.44140625" style="383" customWidth="1"/>
    <col min="8215" max="8215" width="6.88671875" style="383" customWidth="1"/>
    <col min="8216" max="8216" width="6" style="383" customWidth="1"/>
    <col min="8217" max="8217" width="4.44140625" style="383" customWidth="1"/>
    <col min="8218" max="8440" width="9.109375" style="383" customWidth="1"/>
    <col min="8441" max="8448" width="8.88671875" style="383"/>
    <col min="8449" max="8449" width="4" style="383" customWidth="1"/>
    <col min="8450" max="8450" width="10.6640625" style="383" customWidth="1"/>
    <col min="8451" max="8451" width="57.6640625" style="383" bestFit="1" customWidth="1"/>
    <col min="8452" max="8452" width="3.88671875" style="383" customWidth="1"/>
    <col min="8453" max="8453" width="3.44140625" style="383" customWidth="1"/>
    <col min="8454" max="8454" width="4.44140625" style="383" customWidth="1"/>
    <col min="8455" max="8455" width="3.44140625" style="383" customWidth="1"/>
    <col min="8456" max="8456" width="5.5546875" style="383" customWidth="1"/>
    <col min="8457" max="8457" width="4.44140625" style="383" customWidth="1"/>
    <col min="8458" max="8458" width="4.109375" style="383" customWidth="1"/>
    <col min="8459" max="8459" width="5.5546875" style="383" customWidth="1"/>
    <col min="8460" max="8460" width="6.5546875" style="383" customWidth="1"/>
    <col min="8461" max="8461" width="6.88671875" style="383" customWidth="1"/>
    <col min="8462" max="8462" width="6" style="383" customWidth="1"/>
    <col min="8463" max="8463" width="6.5546875" style="383" customWidth="1"/>
    <col min="8464" max="8464" width="8.33203125" style="383" customWidth="1"/>
    <col min="8465" max="8465" width="9" style="383" customWidth="1"/>
    <col min="8466" max="8466" width="4" style="383" customWidth="1"/>
    <col min="8467" max="8467" width="3.6640625" style="383" customWidth="1"/>
    <col min="8468" max="8468" width="5.109375" style="383" customWidth="1"/>
    <col min="8469" max="8469" width="5.6640625" style="383" customWidth="1"/>
    <col min="8470" max="8470" width="5.44140625" style="383" customWidth="1"/>
    <col min="8471" max="8471" width="6.88671875" style="383" customWidth="1"/>
    <col min="8472" max="8472" width="6" style="383" customWidth="1"/>
    <col min="8473" max="8473" width="4.44140625" style="383" customWidth="1"/>
    <col min="8474" max="8696" width="9.109375" style="383" customWidth="1"/>
    <col min="8697" max="8704" width="8.88671875" style="383"/>
    <col min="8705" max="8705" width="4" style="383" customWidth="1"/>
    <col min="8706" max="8706" width="10.6640625" style="383" customWidth="1"/>
    <col min="8707" max="8707" width="57.6640625" style="383" bestFit="1" customWidth="1"/>
    <col min="8708" max="8708" width="3.88671875" style="383" customWidth="1"/>
    <col min="8709" max="8709" width="3.44140625" style="383" customWidth="1"/>
    <col min="8710" max="8710" width="4.44140625" style="383" customWidth="1"/>
    <col min="8711" max="8711" width="3.44140625" style="383" customWidth="1"/>
    <col min="8712" max="8712" width="5.5546875" style="383" customWidth="1"/>
    <col min="8713" max="8713" width="4.44140625" style="383" customWidth="1"/>
    <col min="8714" max="8714" width="4.109375" style="383" customWidth="1"/>
    <col min="8715" max="8715" width="5.5546875" style="383" customWidth="1"/>
    <col min="8716" max="8716" width="6.5546875" style="383" customWidth="1"/>
    <col min="8717" max="8717" width="6.88671875" style="383" customWidth="1"/>
    <col min="8718" max="8718" width="6" style="383" customWidth="1"/>
    <col min="8719" max="8719" width="6.5546875" style="383" customWidth="1"/>
    <col min="8720" max="8720" width="8.33203125" style="383" customWidth="1"/>
    <col min="8721" max="8721" width="9" style="383" customWidth="1"/>
    <col min="8722" max="8722" width="4" style="383" customWidth="1"/>
    <col min="8723" max="8723" width="3.6640625" style="383" customWidth="1"/>
    <col min="8724" max="8724" width="5.109375" style="383" customWidth="1"/>
    <col min="8725" max="8725" width="5.6640625" style="383" customWidth="1"/>
    <col min="8726" max="8726" width="5.44140625" style="383" customWidth="1"/>
    <col min="8727" max="8727" width="6.88671875" style="383" customWidth="1"/>
    <col min="8728" max="8728" width="6" style="383" customWidth="1"/>
    <col min="8729" max="8729" width="4.44140625" style="383" customWidth="1"/>
    <col min="8730" max="8952" width="9.109375" style="383" customWidth="1"/>
    <col min="8953" max="8960" width="8.88671875" style="383"/>
    <col min="8961" max="8961" width="4" style="383" customWidth="1"/>
    <col min="8962" max="8962" width="10.6640625" style="383" customWidth="1"/>
    <col min="8963" max="8963" width="57.6640625" style="383" bestFit="1" customWidth="1"/>
    <col min="8964" max="8964" width="3.88671875" style="383" customWidth="1"/>
    <col min="8965" max="8965" width="3.44140625" style="383" customWidth="1"/>
    <col min="8966" max="8966" width="4.44140625" style="383" customWidth="1"/>
    <col min="8967" max="8967" width="3.44140625" style="383" customWidth="1"/>
    <col min="8968" max="8968" width="5.5546875" style="383" customWidth="1"/>
    <col min="8969" max="8969" width="4.44140625" style="383" customWidth="1"/>
    <col min="8970" max="8970" width="4.109375" style="383" customWidth="1"/>
    <col min="8971" max="8971" width="5.5546875" style="383" customWidth="1"/>
    <col min="8972" max="8972" width="6.5546875" style="383" customWidth="1"/>
    <col min="8973" max="8973" width="6.88671875" style="383" customWidth="1"/>
    <col min="8974" max="8974" width="6" style="383" customWidth="1"/>
    <col min="8975" max="8975" width="6.5546875" style="383" customWidth="1"/>
    <col min="8976" max="8976" width="8.33203125" style="383" customWidth="1"/>
    <col min="8977" max="8977" width="9" style="383" customWidth="1"/>
    <col min="8978" max="8978" width="4" style="383" customWidth="1"/>
    <col min="8979" max="8979" width="3.6640625" style="383" customWidth="1"/>
    <col min="8980" max="8980" width="5.109375" style="383" customWidth="1"/>
    <col min="8981" max="8981" width="5.6640625" style="383" customWidth="1"/>
    <col min="8982" max="8982" width="5.44140625" style="383" customWidth="1"/>
    <col min="8983" max="8983" width="6.88671875" style="383" customWidth="1"/>
    <col min="8984" max="8984" width="6" style="383" customWidth="1"/>
    <col min="8985" max="8985" width="4.44140625" style="383" customWidth="1"/>
    <col min="8986" max="9208" width="9.109375" style="383" customWidth="1"/>
    <col min="9209" max="9216" width="8.88671875" style="383"/>
    <col min="9217" max="9217" width="4" style="383" customWidth="1"/>
    <col min="9218" max="9218" width="10.6640625" style="383" customWidth="1"/>
    <col min="9219" max="9219" width="57.6640625" style="383" bestFit="1" customWidth="1"/>
    <col min="9220" max="9220" width="3.88671875" style="383" customWidth="1"/>
    <col min="9221" max="9221" width="3.44140625" style="383" customWidth="1"/>
    <col min="9222" max="9222" width="4.44140625" style="383" customWidth="1"/>
    <col min="9223" max="9223" width="3.44140625" style="383" customWidth="1"/>
    <col min="9224" max="9224" width="5.5546875" style="383" customWidth="1"/>
    <col min="9225" max="9225" width="4.44140625" style="383" customWidth="1"/>
    <col min="9226" max="9226" width="4.109375" style="383" customWidth="1"/>
    <col min="9227" max="9227" width="5.5546875" style="383" customWidth="1"/>
    <col min="9228" max="9228" width="6.5546875" style="383" customWidth="1"/>
    <col min="9229" max="9229" width="6.88671875" style="383" customWidth="1"/>
    <col min="9230" max="9230" width="6" style="383" customWidth="1"/>
    <col min="9231" max="9231" width="6.5546875" style="383" customWidth="1"/>
    <col min="9232" max="9232" width="8.33203125" style="383" customWidth="1"/>
    <col min="9233" max="9233" width="9" style="383" customWidth="1"/>
    <col min="9234" max="9234" width="4" style="383" customWidth="1"/>
    <col min="9235" max="9235" width="3.6640625" style="383" customWidth="1"/>
    <col min="9236" max="9236" width="5.109375" style="383" customWidth="1"/>
    <col min="9237" max="9237" width="5.6640625" style="383" customWidth="1"/>
    <col min="9238" max="9238" width="5.44140625" style="383" customWidth="1"/>
    <col min="9239" max="9239" width="6.88671875" style="383" customWidth="1"/>
    <col min="9240" max="9240" width="6" style="383" customWidth="1"/>
    <col min="9241" max="9241" width="4.44140625" style="383" customWidth="1"/>
    <col min="9242" max="9464" width="9.109375" style="383" customWidth="1"/>
    <col min="9465" max="9472" width="8.88671875" style="383"/>
    <col min="9473" max="9473" width="4" style="383" customWidth="1"/>
    <col min="9474" max="9474" width="10.6640625" style="383" customWidth="1"/>
    <col min="9475" max="9475" width="57.6640625" style="383" bestFit="1" customWidth="1"/>
    <col min="9476" max="9476" width="3.88671875" style="383" customWidth="1"/>
    <col min="9477" max="9477" width="3.44140625" style="383" customWidth="1"/>
    <col min="9478" max="9478" width="4.44140625" style="383" customWidth="1"/>
    <col min="9479" max="9479" width="3.44140625" style="383" customWidth="1"/>
    <col min="9480" max="9480" width="5.5546875" style="383" customWidth="1"/>
    <col min="9481" max="9481" width="4.44140625" style="383" customWidth="1"/>
    <col min="9482" max="9482" width="4.109375" style="383" customWidth="1"/>
    <col min="9483" max="9483" width="5.5546875" style="383" customWidth="1"/>
    <col min="9484" max="9484" width="6.5546875" style="383" customWidth="1"/>
    <col min="9485" max="9485" width="6.88671875" style="383" customWidth="1"/>
    <col min="9486" max="9486" width="6" style="383" customWidth="1"/>
    <col min="9487" max="9487" width="6.5546875" style="383" customWidth="1"/>
    <col min="9488" max="9488" width="8.33203125" style="383" customWidth="1"/>
    <col min="9489" max="9489" width="9" style="383" customWidth="1"/>
    <col min="9490" max="9490" width="4" style="383" customWidth="1"/>
    <col min="9491" max="9491" width="3.6640625" style="383" customWidth="1"/>
    <col min="9492" max="9492" width="5.109375" style="383" customWidth="1"/>
    <col min="9493" max="9493" width="5.6640625" style="383" customWidth="1"/>
    <col min="9494" max="9494" width="5.44140625" style="383" customWidth="1"/>
    <col min="9495" max="9495" width="6.88671875" style="383" customWidth="1"/>
    <col min="9496" max="9496" width="6" style="383" customWidth="1"/>
    <col min="9497" max="9497" width="4.44140625" style="383" customWidth="1"/>
    <col min="9498" max="9720" width="9.109375" style="383" customWidth="1"/>
    <col min="9721" max="9728" width="8.88671875" style="383"/>
    <col min="9729" max="9729" width="4" style="383" customWidth="1"/>
    <col min="9730" max="9730" width="10.6640625" style="383" customWidth="1"/>
    <col min="9731" max="9731" width="57.6640625" style="383" bestFit="1" customWidth="1"/>
    <col min="9732" max="9732" width="3.88671875" style="383" customWidth="1"/>
    <col min="9733" max="9733" width="3.44140625" style="383" customWidth="1"/>
    <col min="9734" max="9734" width="4.44140625" style="383" customWidth="1"/>
    <col min="9735" max="9735" width="3.44140625" style="383" customWidth="1"/>
    <col min="9736" max="9736" width="5.5546875" style="383" customWidth="1"/>
    <col min="9737" max="9737" width="4.44140625" style="383" customWidth="1"/>
    <col min="9738" max="9738" width="4.109375" style="383" customWidth="1"/>
    <col min="9739" max="9739" width="5.5546875" style="383" customWidth="1"/>
    <col min="9740" max="9740" width="6.5546875" style="383" customWidth="1"/>
    <col min="9741" max="9741" width="6.88671875" style="383" customWidth="1"/>
    <col min="9742" max="9742" width="6" style="383" customWidth="1"/>
    <col min="9743" max="9743" width="6.5546875" style="383" customWidth="1"/>
    <col min="9744" max="9744" width="8.33203125" style="383" customWidth="1"/>
    <col min="9745" max="9745" width="9" style="383" customWidth="1"/>
    <col min="9746" max="9746" width="4" style="383" customWidth="1"/>
    <col min="9747" max="9747" width="3.6640625" style="383" customWidth="1"/>
    <col min="9748" max="9748" width="5.109375" style="383" customWidth="1"/>
    <col min="9749" max="9749" width="5.6640625" style="383" customWidth="1"/>
    <col min="9750" max="9750" width="5.44140625" style="383" customWidth="1"/>
    <col min="9751" max="9751" width="6.88671875" style="383" customWidth="1"/>
    <col min="9752" max="9752" width="6" style="383" customWidth="1"/>
    <col min="9753" max="9753" width="4.44140625" style="383" customWidth="1"/>
    <col min="9754" max="9976" width="9.109375" style="383" customWidth="1"/>
    <col min="9977" max="9984" width="8.88671875" style="383"/>
    <col min="9985" max="9985" width="4" style="383" customWidth="1"/>
    <col min="9986" max="9986" width="10.6640625" style="383" customWidth="1"/>
    <col min="9987" max="9987" width="57.6640625" style="383" bestFit="1" customWidth="1"/>
    <col min="9988" max="9988" width="3.88671875" style="383" customWidth="1"/>
    <col min="9989" max="9989" width="3.44140625" style="383" customWidth="1"/>
    <col min="9990" max="9990" width="4.44140625" style="383" customWidth="1"/>
    <col min="9991" max="9991" width="3.44140625" style="383" customWidth="1"/>
    <col min="9992" max="9992" width="5.5546875" style="383" customWidth="1"/>
    <col min="9993" max="9993" width="4.44140625" style="383" customWidth="1"/>
    <col min="9994" max="9994" width="4.109375" style="383" customWidth="1"/>
    <col min="9995" max="9995" width="5.5546875" style="383" customWidth="1"/>
    <col min="9996" max="9996" width="6.5546875" style="383" customWidth="1"/>
    <col min="9997" max="9997" width="6.88671875" style="383" customWidth="1"/>
    <col min="9998" max="9998" width="6" style="383" customWidth="1"/>
    <col min="9999" max="9999" width="6.5546875" style="383" customWidth="1"/>
    <col min="10000" max="10000" width="8.33203125" style="383" customWidth="1"/>
    <col min="10001" max="10001" width="9" style="383" customWidth="1"/>
    <col min="10002" max="10002" width="4" style="383" customWidth="1"/>
    <col min="10003" max="10003" width="3.6640625" style="383" customWidth="1"/>
    <col min="10004" max="10004" width="5.109375" style="383" customWidth="1"/>
    <col min="10005" max="10005" width="5.6640625" style="383" customWidth="1"/>
    <col min="10006" max="10006" width="5.44140625" style="383" customWidth="1"/>
    <col min="10007" max="10007" width="6.88671875" style="383" customWidth="1"/>
    <col min="10008" max="10008" width="6" style="383" customWidth="1"/>
    <col min="10009" max="10009" width="4.44140625" style="383" customWidth="1"/>
    <col min="10010" max="10232" width="9.109375" style="383" customWidth="1"/>
    <col min="10233" max="10240" width="8.88671875" style="383"/>
    <col min="10241" max="10241" width="4" style="383" customWidth="1"/>
    <col min="10242" max="10242" width="10.6640625" style="383" customWidth="1"/>
    <col min="10243" max="10243" width="57.6640625" style="383" bestFit="1" customWidth="1"/>
    <col min="10244" max="10244" width="3.88671875" style="383" customWidth="1"/>
    <col min="10245" max="10245" width="3.44140625" style="383" customWidth="1"/>
    <col min="10246" max="10246" width="4.44140625" style="383" customWidth="1"/>
    <col min="10247" max="10247" width="3.44140625" style="383" customWidth="1"/>
    <col min="10248" max="10248" width="5.5546875" style="383" customWidth="1"/>
    <col min="10249" max="10249" width="4.44140625" style="383" customWidth="1"/>
    <col min="10250" max="10250" width="4.109375" style="383" customWidth="1"/>
    <col min="10251" max="10251" width="5.5546875" style="383" customWidth="1"/>
    <col min="10252" max="10252" width="6.5546875" style="383" customWidth="1"/>
    <col min="10253" max="10253" width="6.88671875" style="383" customWidth="1"/>
    <col min="10254" max="10254" width="6" style="383" customWidth="1"/>
    <col min="10255" max="10255" width="6.5546875" style="383" customWidth="1"/>
    <col min="10256" max="10256" width="8.33203125" style="383" customWidth="1"/>
    <col min="10257" max="10257" width="9" style="383" customWidth="1"/>
    <col min="10258" max="10258" width="4" style="383" customWidth="1"/>
    <col min="10259" max="10259" width="3.6640625" style="383" customWidth="1"/>
    <col min="10260" max="10260" width="5.109375" style="383" customWidth="1"/>
    <col min="10261" max="10261" width="5.6640625" style="383" customWidth="1"/>
    <col min="10262" max="10262" width="5.44140625" style="383" customWidth="1"/>
    <col min="10263" max="10263" width="6.88671875" style="383" customWidth="1"/>
    <col min="10264" max="10264" width="6" style="383" customWidth="1"/>
    <col min="10265" max="10265" width="4.44140625" style="383" customWidth="1"/>
    <col min="10266" max="10488" width="9.109375" style="383" customWidth="1"/>
    <col min="10489" max="10496" width="8.88671875" style="383"/>
    <col min="10497" max="10497" width="4" style="383" customWidth="1"/>
    <col min="10498" max="10498" width="10.6640625" style="383" customWidth="1"/>
    <col min="10499" max="10499" width="57.6640625" style="383" bestFit="1" customWidth="1"/>
    <col min="10500" max="10500" width="3.88671875" style="383" customWidth="1"/>
    <col min="10501" max="10501" width="3.44140625" style="383" customWidth="1"/>
    <col min="10502" max="10502" width="4.44140625" style="383" customWidth="1"/>
    <col min="10503" max="10503" width="3.44140625" style="383" customWidth="1"/>
    <col min="10504" max="10504" width="5.5546875" style="383" customWidth="1"/>
    <col min="10505" max="10505" width="4.44140625" style="383" customWidth="1"/>
    <col min="10506" max="10506" width="4.109375" style="383" customWidth="1"/>
    <col min="10507" max="10507" width="5.5546875" style="383" customWidth="1"/>
    <col min="10508" max="10508" width="6.5546875" style="383" customWidth="1"/>
    <col min="10509" max="10509" width="6.88671875" style="383" customWidth="1"/>
    <col min="10510" max="10510" width="6" style="383" customWidth="1"/>
    <col min="10511" max="10511" width="6.5546875" style="383" customWidth="1"/>
    <col min="10512" max="10512" width="8.33203125" style="383" customWidth="1"/>
    <col min="10513" max="10513" width="9" style="383" customWidth="1"/>
    <col min="10514" max="10514" width="4" style="383" customWidth="1"/>
    <col min="10515" max="10515" width="3.6640625" style="383" customWidth="1"/>
    <col min="10516" max="10516" width="5.109375" style="383" customWidth="1"/>
    <col min="10517" max="10517" width="5.6640625" style="383" customWidth="1"/>
    <col min="10518" max="10518" width="5.44140625" style="383" customWidth="1"/>
    <col min="10519" max="10519" width="6.88671875" style="383" customWidth="1"/>
    <col min="10520" max="10520" width="6" style="383" customWidth="1"/>
    <col min="10521" max="10521" width="4.44140625" style="383" customWidth="1"/>
    <col min="10522" max="10744" width="9.109375" style="383" customWidth="1"/>
    <col min="10745" max="10752" width="8.88671875" style="383"/>
    <col min="10753" max="10753" width="4" style="383" customWidth="1"/>
    <col min="10754" max="10754" width="10.6640625" style="383" customWidth="1"/>
    <col min="10755" max="10755" width="57.6640625" style="383" bestFit="1" customWidth="1"/>
    <col min="10756" max="10756" width="3.88671875" style="383" customWidth="1"/>
    <col min="10757" max="10757" width="3.44140625" style="383" customWidth="1"/>
    <col min="10758" max="10758" width="4.44140625" style="383" customWidth="1"/>
    <col min="10759" max="10759" width="3.44140625" style="383" customWidth="1"/>
    <col min="10760" max="10760" width="5.5546875" style="383" customWidth="1"/>
    <col min="10761" max="10761" width="4.44140625" style="383" customWidth="1"/>
    <col min="10762" max="10762" width="4.109375" style="383" customWidth="1"/>
    <col min="10763" max="10763" width="5.5546875" style="383" customWidth="1"/>
    <col min="10764" max="10764" width="6.5546875" style="383" customWidth="1"/>
    <col min="10765" max="10765" width="6.88671875" style="383" customWidth="1"/>
    <col min="10766" max="10766" width="6" style="383" customWidth="1"/>
    <col min="10767" max="10767" width="6.5546875" style="383" customWidth="1"/>
    <col min="10768" max="10768" width="8.33203125" style="383" customWidth="1"/>
    <col min="10769" max="10769" width="9" style="383" customWidth="1"/>
    <col min="10770" max="10770" width="4" style="383" customWidth="1"/>
    <col min="10771" max="10771" width="3.6640625" style="383" customWidth="1"/>
    <col min="10772" max="10772" width="5.109375" style="383" customWidth="1"/>
    <col min="10773" max="10773" width="5.6640625" style="383" customWidth="1"/>
    <col min="10774" max="10774" width="5.44140625" style="383" customWidth="1"/>
    <col min="10775" max="10775" width="6.88671875" style="383" customWidth="1"/>
    <col min="10776" max="10776" width="6" style="383" customWidth="1"/>
    <col min="10777" max="10777" width="4.44140625" style="383" customWidth="1"/>
    <col min="10778" max="11000" width="9.109375" style="383" customWidth="1"/>
    <col min="11001" max="11008" width="8.88671875" style="383"/>
    <col min="11009" max="11009" width="4" style="383" customWidth="1"/>
    <col min="11010" max="11010" width="10.6640625" style="383" customWidth="1"/>
    <col min="11011" max="11011" width="57.6640625" style="383" bestFit="1" customWidth="1"/>
    <col min="11012" max="11012" width="3.88671875" style="383" customWidth="1"/>
    <col min="11013" max="11013" width="3.44140625" style="383" customWidth="1"/>
    <col min="11014" max="11014" width="4.44140625" style="383" customWidth="1"/>
    <col min="11015" max="11015" width="3.44140625" style="383" customWidth="1"/>
    <col min="11016" max="11016" width="5.5546875" style="383" customWidth="1"/>
    <col min="11017" max="11017" width="4.44140625" style="383" customWidth="1"/>
    <col min="11018" max="11018" width="4.109375" style="383" customWidth="1"/>
    <col min="11019" max="11019" width="5.5546875" style="383" customWidth="1"/>
    <col min="11020" max="11020" width="6.5546875" style="383" customWidth="1"/>
    <col min="11021" max="11021" width="6.88671875" style="383" customWidth="1"/>
    <col min="11022" max="11022" width="6" style="383" customWidth="1"/>
    <col min="11023" max="11023" width="6.5546875" style="383" customWidth="1"/>
    <col min="11024" max="11024" width="8.33203125" style="383" customWidth="1"/>
    <col min="11025" max="11025" width="9" style="383" customWidth="1"/>
    <col min="11026" max="11026" width="4" style="383" customWidth="1"/>
    <col min="11027" max="11027" width="3.6640625" style="383" customWidth="1"/>
    <col min="11028" max="11028" width="5.109375" style="383" customWidth="1"/>
    <col min="11029" max="11029" width="5.6640625" style="383" customWidth="1"/>
    <col min="11030" max="11030" width="5.44140625" style="383" customWidth="1"/>
    <col min="11031" max="11031" width="6.88671875" style="383" customWidth="1"/>
    <col min="11032" max="11032" width="6" style="383" customWidth="1"/>
    <col min="11033" max="11033" width="4.44140625" style="383" customWidth="1"/>
    <col min="11034" max="11256" width="9.109375" style="383" customWidth="1"/>
    <col min="11257" max="11264" width="8.88671875" style="383"/>
    <col min="11265" max="11265" width="4" style="383" customWidth="1"/>
    <col min="11266" max="11266" width="10.6640625" style="383" customWidth="1"/>
    <col min="11267" max="11267" width="57.6640625" style="383" bestFit="1" customWidth="1"/>
    <col min="11268" max="11268" width="3.88671875" style="383" customWidth="1"/>
    <col min="11269" max="11269" width="3.44140625" style="383" customWidth="1"/>
    <col min="11270" max="11270" width="4.44140625" style="383" customWidth="1"/>
    <col min="11271" max="11271" width="3.44140625" style="383" customWidth="1"/>
    <col min="11272" max="11272" width="5.5546875" style="383" customWidth="1"/>
    <col min="11273" max="11273" width="4.44140625" style="383" customWidth="1"/>
    <col min="11274" max="11274" width="4.109375" style="383" customWidth="1"/>
    <col min="11275" max="11275" width="5.5546875" style="383" customWidth="1"/>
    <col min="11276" max="11276" width="6.5546875" style="383" customWidth="1"/>
    <col min="11277" max="11277" width="6.88671875" style="383" customWidth="1"/>
    <col min="11278" max="11278" width="6" style="383" customWidth="1"/>
    <col min="11279" max="11279" width="6.5546875" style="383" customWidth="1"/>
    <col min="11280" max="11280" width="8.33203125" style="383" customWidth="1"/>
    <col min="11281" max="11281" width="9" style="383" customWidth="1"/>
    <col min="11282" max="11282" width="4" style="383" customWidth="1"/>
    <col min="11283" max="11283" width="3.6640625" style="383" customWidth="1"/>
    <col min="11284" max="11284" width="5.109375" style="383" customWidth="1"/>
    <col min="11285" max="11285" width="5.6640625" style="383" customWidth="1"/>
    <col min="11286" max="11286" width="5.44140625" style="383" customWidth="1"/>
    <col min="11287" max="11287" width="6.88671875" style="383" customWidth="1"/>
    <col min="11288" max="11288" width="6" style="383" customWidth="1"/>
    <col min="11289" max="11289" width="4.44140625" style="383" customWidth="1"/>
    <col min="11290" max="11512" width="9.109375" style="383" customWidth="1"/>
    <col min="11513" max="11520" width="8.88671875" style="383"/>
    <col min="11521" max="11521" width="4" style="383" customWidth="1"/>
    <col min="11522" max="11522" width="10.6640625" style="383" customWidth="1"/>
    <col min="11523" max="11523" width="57.6640625" style="383" bestFit="1" customWidth="1"/>
    <col min="11524" max="11524" width="3.88671875" style="383" customWidth="1"/>
    <col min="11525" max="11525" width="3.44140625" style="383" customWidth="1"/>
    <col min="11526" max="11526" width="4.44140625" style="383" customWidth="1"/>
    <col min="11527" max="11527" width="3.44140625" style="383" customWidth="1"/>
    <col min="11528" max="11528" width="5.5546875" style="383" customWidth="1"/>
    <col min="11529" max="11529" width="4.44140625" style="383" customWidth="1"/>
    <col min="11530" max="11530" width="4.109375" style="383" customWidth="1"/>
    <col min="11531" max="11531" width="5.5546875" style="383" customWidth="1"/>
    <col min="11532" max="11532" width="6.5546875" style="383" customWidth="1"/>
    <col min="11533" max="11533" width="6.88671875" style="383" customWidth="1"/>
    <col min="11534" max="11534" width="6" style="383" customWidth="1"/>
    <col min="11535" max="11535" width="6.5546875" style="383" customWidth="1"/>
    <col min="11536" max="11536" width="8.33203125" style="383" customWidth="1"/>
    <col min="11537" max="11537" width="9" style="383" customWidth="1"/>
    <col min="11538" max="11538" width="4" style="383" customWidth="1"/>
    <col min="11539" max="11539" width="3.6640625" style="383" customWidth="1"/>
    <col min="11540" max="11540" width="5.109375" style="383" customWidth="1"/>
    <col min="11541" max="11541" width="5.6640625" style="383" customWidth="1"/>
    <col min="11542" max="11542" width="5.44140625" style="383" customWidth="1"/>
    <col min="11543" max="11543" width="6.88671875" style="383" customWidth="1"/>
    <col min="11544" max="11544" width="6" style="383" customWidth="1"/>
    <col min="11545" max="11545" width="4.44140625" style="383" customWidth="1"/>
    <col min="11546" max="11768" width="9.109375" style="383" customWidth="1"/>
    <col min="11769" max="11776" width="8.88671875" style="383"/>
    <col min="11777" max="11777" width="4" style="383" customWidth="1"/>
    <col min="11778" max="11778" width="10.6640625" style="383" customWidth="1"/>
    <col min="11779" max="11779" width="57.6640625" style="383" bestFit="1" customWidth="1"/>
    <col min="11780" max="11780" width="3.88671875" style="383" customWidth="1"/>
    <col min="11781" max="11781" width="3.44140625" style="383" customWidth="1"/>
    <col min="11782" max="11782" width="4.44140625" style="383" customWidth="1"/>
    <col min="11783" max="11783" width="3.44140625" style="383" customWidth="1"/>
    <col min="11784" max="11784" width="5.5546875" style="383" customWidth="1"/>
    <col min="11785" max="11785" width="4.44140625" style="383" customWidth="1"/>
    <col min="11786" max="11786" width="4.109375" style="383" customWidth="1"/>
    <col min="11787" max="11787" width="5.5546875" style="383" customWidth="1"/>
    <col min="11788" max="11788" width="6.5546875" style="383" customWidth="1"/>
    <col min="11789" max="11789" width="6.88671875" style="383" customWidth="1"/>
    <col min="11790" max="11790" width="6" style="383" customWidth="1"/>
    <col min="11791" max="11791" width="6.5546875" style="383" customWidth="1"/>
    <col min="11792" max="11792" width="8.33203125" style="383" customWidth="1"/>
    <col min="11793" max="11793" width="9" style="383" customWidth="1"/>
    <col min="11794" max="11794" width="4" style="383" customWidth="1"/>
    <col min="11795" max="11795" width="3.6640625" style="383" customWidth="1"/>
    <col min="11796" max="11796" width="5.109375" style="383" customWidth="1"/>
    <col min="11797" max="11797" width="5.6640625" style="383" customWidth="1"/>
    <col min="11798" max="11798" width="5.44140625" style="383" customWidth="1"/>
    <col min="11799" max="11799" width="6.88671875" style="383" customWidth="1"/>
    <col min="11800" max="11800" width="6" style="383" customWidth="1"/>
    <col min="11801" max="11801" width="4.44140625" style="383" customWidth="1"/>
    <col min="11802" max="12024" width="9.109375" style="383" customWidth="1"/>
    <col min="12025" max="12032" width="8.88671875" style="383"/>
    <col min="12033" max="12033" width="4" style="383" customWidth="1"/>
    <col min="12034" max="12034" width="10.6640625" style="383" customWidth="1"/>
    <col min="12035" max="12035" width="57.6640625" style="383" bestFit="1" customWidth="1"/>
    <col min="12036" max="12036" width="3.88671875" style="383" customWidth="1"/>
    <col min="12037" max="12037" width="3.44140625" style="383" customWidth="1"/>
    <col min="12038" max="12038" width="4.44140625" style="383" customWidth="1"/>
    <col min="12039" max="12039" width="3.44140625" style="383" customWidth="1"/>
    <col min="12040" max="12040" width="5.5546875" style="383" customWidth="1"/>
    <col min="12041" max="12041" width="4.44140625" style="383" customWidth="1"/>
    <col min="12042" max="12042" width="4.109375" style="383" customWidth="1"/>
    <col min="12043" max="12043" width="5.5546875" style="383" customWidth="1"/>
    <col min="12044" max="12044" width="6.5546875" style="383" customWidth="1"/>
    <col min="12045" max="12045" width="6.88671875" style="383" customWidth="1"/>
    <col min="12046" max="12046" width="6" style="383" customWidth="1"/>
    <col min="12047" max="12047" width="6.5546875" style="383" customWidth="1"/>
    <col min="12048" max="12048" width="8.33203125" style="383" customWidth="1"/>
    <col min="12049" max="12049" width="9" style="383" customWidth="1"/>
    <col min="12050" max="12050" width="4" style="383" customWidth="1"/>
    <col min="12051" max="12051" width="3.6640625" style="383" customWidth="1"/>
    <col min="12052" max="12052" width="5.109375" style="383" customWidth="1"/>
    <col min="12053" max="12053" width="5.6640625" style="383" customWidth="1"/>
    <col min="12054" max="12054" width="5.44140625" style="383" customWidth="1"/>
    <col min="12055" max="12055" width="6.88671875" style="383" customWidth="1"/>
    <col min="12056" max="12056" width="6" style="383" customWidth="1"/>
    <col min="12057" max="12057" width="4.44140625" style="383" customWidth="1"/>
    <col min="12058" max="12280" width="9.109375" style="383" customWidth="1"/>
    <col min="12281" max="12288" width="8.88671875" style="383"/>
    <col min="12289" max="12289" width="4" style="383" customWidth="1"/>
    <col min="12290" max="12290" width="10.6640625" style="383" customWidth="1"/>
    <col min="12291" max="12291" width="57.6640625" style="383" bestFit="1" customWidth="1"/>
    <col min="12292" max="12292" width="3.88671875" style="383" customWidth="1"/>
    <col min="12293" max="12293" width="3.44140625" style="383" customWidth="1"/>
    <col min="12294" max="12294" width="4.44140625" style="383" customWidth="1"/>
    <col min="12295" max="12295" width="3.44140625" style="383" customWidth="1"/>
    <col min="12296" max="12296" width="5.5546875" style="383" customWidth="1"/>
    <col min="12297" max="12297" width="4.44140625" style="383" customWidth="1"/>
    <col min="12298" max="12298" width="4.109375" style="383" customWidth="1"/>
    <col min="12299" max="12299" width="5.5546875" style="383" customWidth="1"/>
    <col min="12300" max="12300" width="6.5546875" style="383" customWidth="1"/>
    <col min="12301" max="12301" width="6.88671875" style="383" customWidth="1"/>
    <col min="12302" max="12302" width="6" style="383" customWidth="1"/>
    <col min="12303" max="12303" width="6.5546875" style="383" customWidth="1"/>
    <col min="12304" max="12304" width="8.33203125" style="383" customWidth="1"/>
    <col min="12305" max="12305" width="9" style="383" customWidth="1"/>
    <col min="12306" max="12306" width="4" style="383" customWidth="1"/>
    <col min="12307" max="12307" width="3.6640625" style="383" customWidth="1"/>
    <col min="12308" max="12308" width="5.109375" style="383" customWidth="1"/>
    <col min="12309" max="12309" width="5.6640625" style="383" customWidth="1"/>
    <col min="12310" max="12310" width="5.44140625" style="383" customWidth="1"/>
    <col min="12311" max="12311" width="6.88671875" style="383" customWidth="1"/>
    <col min="12312" max="12312" width="6" style="383" customWidth="1"/>
    <col min="12313" max="12313" width="4.44140625" style="383" customWidth="1"/>
    <col min="12314" max="12536" width="9.109375" style="383" customWidth="1"/>
    <col min="12537" max="12544" width="8.88671875" style="383"/>
    <col min="12545" max="12545" width="4" style="383" customWidth="1"/>
    <col min="12546" max="12546" width="10.6640625" style="383" customWidth="1"/>
    <col min="12547" max="12547" width="57.6640625" style="383" bestFit="1" customWidth="1"/>
    <col min="12548" max="12548" width="3.88671875" style="383" customWidth="1"/>
    <col min="12549" max="12549" width="3.44140625" style="383" customWidth="1"/>
    <col min="12550" max="12550" width="4.44140625" style="383" customWidth="1"/>
    <col min="12551" max="12551" width="3.44140625" style="383" customWidth="1"/>
    <col min="12552" max="12552" width="5.5546875" style="383" customWidth="1"/>
    <col min="12553" max="12553" width="4.44140625" style="383" customWidth="1"/>
    <col min="12554" max="12554" width="4.109375" style="383" customWidth="1"/>
    <col min="12555" max="12555" width="5.5546875" style="383" customWidth="1"/>
    <col min="12556" max="12556" width="6.5546875" style="383" customWidth="1"/>
    <col min="12557" max="12557" width="6.88671875" style="383" customWidth="1"/>
    <col min="12558" max="12558" width="6" style="383" customWidth="1"/>
    <col min="12559" max="12559" width="6.5546875" style="383" customWidth="1"/>
    <col min="12560" max="12560" width="8.33203125" style="383" customWidth="1"/>
    <col min="12561" max="12561" width="9" style="383" customWidth="1"/>
    <col min="12562" max="12562" width="4" style="383" customWidth="1"/>
    <col min="12563" max="12563" width="3.6640625" style="383" customWidth="1"/>
    <col min="12564" max="12564" width="5.109375" style="383" customWidth="1"/>
    <col min="12565" max="12565" width="5.6640625" style="383" customWidth="1"/>
    <col min="12566" max="12566" width="5.44140625" style="383" customWidth="1"/>
    <col min="12567" max="12567" width="6.88671875" style="383" customWidth="1"/>
    <col min="12568" max="12568" width="6" style="383" customWidth="1"/>
    <col min="12569" max="12569" width="4.44140625" style="383" customWidth="1"/>
    <col min="12570" max="12792" width="9.109375" style="383" customWidth="1"/>
    <col min="12793" max="12800" width="8.88671875" style="383"/>
    <col min="12801" max="12801" width="4" style="383" customWidth="1"/>
    <col min="12802" max="12802" width="10.6640625" style="383" customWidth="1"/>
    <col min="12803" max="12803" width="57.6640625" style="383" bestFit="1" customWidth="1"/>
    <col min="12804" max="12804" width="3.88671875" style="383" customWidth="1"/>
    <col min="12805" max="12805" width="3.44140625" style="383" customWidth="1"/>
    <col min="12806" max="12806" width="4.44140625" style="383" customWidth="1"/>
    <col min="12807" max="12807" width="3.44140625" style="383" customWidth="1"/>
    <col min="12808" max="12808" width="5.5546875" style="383" customWidth="1"/>
    <col min="12809" max="12809" width="4.44140625" style="383" customWidth="1"/>
    <col min="12810" max="12810" width="4.109375" style="383" customWidth="1"/>
    <col min="12811" max="12811" width="5.5546875" style="383" customWidth="1"/>
    <col min="12812" max="12812" width="6.5546875" style="383" customWidth="1"/>
    <col min="12813" max="12813" width="6.88671875" style="383" customWidth="1"/>
    <col min="12814" max="12814" width="6" style="383" customWidth="1"/>
    <col min="12815" max="12815" width="6.5546875" style="383" customWidth="1"/>
    <col min="12816" max="12816" width="8.33203125" style="383" customWidth="1"/>
    <col min="12817" max="12817" width="9" style="383" customWidth="1"/>
    <col min="12818" max="12818" width="4" style="383" customWidth="1"/>
    <col min="12819" max="12819" width="3.6640625" style="383" customWidth="1"/>
    <col min="12820" max="12820" width="5.109375" style="383" customWidth="1"/>
    <col min="12821" max="12821" width="5.6640625" style="383" customWidth="1"/>
    <col min="12822" max="12822" width="5.44140625" style="383" customWidth="1"/>
    <col min="12823" max="12823" width="6.88671875" style="383" customWidth="1"/>
    <col min="12824" max="12824" width="6" style="383" customWidth="1"/>
    <col min="12825" max="12825" width="4.44140625" style="383" customWidth="1"/>
    <col min="12826" max="13048" width="9.109375" style="383" customWidth="1"/>
    <col min="13049" max="13056" width="8.88671875" style="383"/>
    <col min="13057" max="13057" width="4" style="383" customWidth="1"/>
    <col min="13058" max="13058" width="10.6640625" style="383" customWidth="1"/>
    <col min="13059" max="13059" width="57.6640625" style="383" bestFit="1" customWidth="1"/>
    <col min="13060" max="13060" width="3.88671875" style="383" customWidth="1"/>
    <col min="13061" max="13061" width="3.44140625" style="383" customWidth="1"/>
    <col min="13062" max="13062" width="4.44140625" style="383" customWidth="1"/>
    <col min="13063" max="13063" width="3.44140625" style="383" customWidth="1"/>
    <col min="13064" max="13064" width="5.5546875" style="383" customWidth="1"/>
    <col min="13065" max="13065" width="4.44140625" style="383" customWidth="1"/>
    <col min="13066" max="13066" width="4.109375" style="383" customWidth="1"/>
    <col min="13067" max="13067" width="5.5546875" style="383" customWidth="1"/>
    <col min="13068" max="13068" width="6.5546875" style="383" customWidth="1"/>
    <col min="13069" max="13069" width="6.88671875" style="383" customWidth="1"/>
    <col min="13070" max="13070" width="6" style="383" customWidth="1"/>
    <col min="13071" max="13071" width="6.5546875" style="383" customWidth="1"/>
    <col min="13072" max="13072" width="8.33203125" style="383" customWidth="1"/>
    <col min="13073" max="13073" width="9" style="383" customWidth="1"/>
    <col min="13074" max="13074" width="4" style="383" customWidth="1"/>
    <col min="13075" max="13075" width="3.6640625" style="383" customWidth="1"/>
    <col min="13076" max="13076" width="5.109375" style="383" customWidth="1"/>
    <col min="13077" max="13077" width="5.6640625" style="383" customWidth="1"/>
    <col min="13078" max="13078" width="5.44140625" style="383" customWidth="1"/>
    <col min="13079" max="13079" width="6.88671875" style="383" customWidth="1"/>
    <col min="13080" max="13080" width="6" style="383" customWidth="1"/>
    <col min="13081" max="13081" width="4.44140625" style="383" customWidth="1"/>
    <col min="13082" max="13304" width="9.109375" style="383" customWidth="1"/>
    <col min="13305" max="13312" width="8.88671875" style="383"/>
    <col min="13313" max="13313" width="4" style="383" customWidth="1"/>
    <col min="13314" max="13314" width="10.6640625" style="383" customWidth="1"/>
    <col min="13315" max="13315" width="57.6640625" style="383" bestFit="1" customWidth="1"/>
    <col min="13316" max="13316" width="3.88671875" style="383" customWidth="1"/>
    <col min="13317" max="13317" width="3.44140625" style="383" customWidth="1"/>
    <col min="13318" max="13318" width="4.44140625" style="383" customWidth="1"/>
    <col min="13319" max="13319" width="3.44140625" style="383" customWidth="1"/>
    <col min="13320" max="13320" width="5.5546875" style="383" customWidth="1"/>
    <col min="13321" max="13321" width="4.44140625" style="383" customWidth="1"/>
    <col min="13322" max="13322" width="4.109375" style="383" customWidth="1"/>
    <col min="13323" max="13323" width="5.5546875" style="383" customWidth="1"/>
    <col min="13324" max="13324" width="6.5546875" style="383" customWidth="1"/>
    <col min="13325" max="13325" width="6.88671875" style="383" customWidth="1"/>
    <col min="13326" max="13326" width="6" style="383" customWidth="1"/>
    <col min="13327" max="13327" width="6.5546875" style="383" customWidth="1"/>
    <col min="13328" max="13328" width="8.33203125" style="383" customWidth="1"/>
    <col min="13329" max="13329" width="9" style="383" customWidth="1"/>
    <col min="13330" max="13330" width="4" style="383" customWidth="1"/>
    <col min="13331" max="13331" width="3.6640625" style="383" customWidth="1"/>
    <col min="13332" max="13332" width="5.109375" style="383" customWidth="1"/>
    <col min="13333" max="13333" width="5.6640625" style="383" customWidth="1"/>
    <col min="13334" max="13334" width="5.44140625" style="383" customWidth="1"/>
    <col min="13335" max="13335" width="6.88671875" style="383" customWidth="1"/>
    <col min="13336" max="13336" width="6" style="383" customWidth="1"/>
    <col min="13337" max="13337" width="4.44140625" style="383" customWidth="1"/>
    <col min="13338" max="13560" width="9.109375" style="383" customWidth="1"/>
    <col min="13561" max="13568" width="8.88671875" style="383"/>
    <col min="13569" max="13569" width="4" style="383" customWidth="1"/>
    <col min="13570" max="13570" width="10.6640625" style="383" customWidth="1"/>
    <col min="13571" max="13571" width="57.6640625" style="383" bestFit="1" customWidth="1"/>
    <col min="13572" max="13572" width="3.88671875" style="383" customWidth="1"/>
    <col min="13573" max="13573" width="3.44140625" style="383" customWidth="1"/>
    <col min="13574" max="13574" width="4.44140625" style="383" customWidth="1"/>
    <col min="13575" max="13575" width="3.44140625" style="383" customWidth="1"/>
    <col min="13576" max="13576" width="5.5546875" style="383" customWidth="1"/>
    <col min="13577" max="13577" width="4.44140625" style="383" customWidth="1"/>
    <col min="13578" max="13578" width="4.109375" style="383" customWidth="1"/>
    <col min="13579" max="13579" width="5.5546875" style="383" customWidth="1"/>
    <col min="13580" max="13580" width="6.5546875" style="383" customWidth="1"/>
    <col min="13581" max="13581" width="6.88671875" style="383" customWidth="1"/>
    <col min="13582" max="13582" width="6" style="383" customWidth="1"/>
    <col min="13583" max="13583" width="6.5546875" style="383" customWidth="1"/>
    <col min="13584" max="13584" width="8.33203125" style="383" customWidth="1"/>
    <col min="13585" max="13585" width="9" style="383" customWidth="1"/>
    <col min="13586" max="13586" width="4" style="383" customWidth="1"/>
    <col min="13587" max="13587" width="3.6640625" style="383" customWidth="1"/>
    <col min="13588" max="13588" width="5.109375" style="383" customWidth="1"/>
    <col min="13589" max="13589" width="5.6640625" style="383" customWidth="1"/>
    <col min="13590" max="13590" width="5.44140625" style="383" customWidth="1"/>
    <col min="13591" max="13591" width="6.88671875" style="383" customWidth="1"/>
    <col min="13592" max="13592" width="6" style="383" customWidth="1"/>
    <col min="13593" max="13593" width="4.44140625" style="383" customWidth="1"/>
    <col min="13594" max="13816" width="9.109375" style="383" customWidth="1"/>
    <col min="13817" max="13824" width="8.88671875" style="383"/>
    <col min="13825" max="13825" width="4" style="383" customWidth="1"/>
    <col min="13826" max="13826" width="10.6640625" style="383" customWidth="1"/>
    <col min="13827" max="13827" width="57.6640625" style="383" bestFit="1" customWidth="1"/>
    <col min="13828" max="13828" width="3.88671875" style="383" customWidth="1"/>
    <col min="13829" max="13829" width="3.44140625" style="383" customWidth="1"/>
    <col min="13830" max="13830" width="4.44140625" style="383" customWidth="1"/>
    <col min="13831" max="13831" width="3.44140625" style="383" customWidth="1"/>
    <col min="13832" max="13832" width="5.5546875" style="383" customWidth="1"/>
    <col min="13833" max="13833" width="4.44140625" style="383" customWidth="1"/>
    <col min="13834" max="13834" width="4.109375" style="383" customWidth="1"/>
    <col min="13835" max="13835" width="5.5546875" style="383" customWidth="1"/>
    <col min="13836" max="13836" width="6.5546875" style="383" customWidth="1"/>
    <col min="13837" max="13837" width="6.88671875" style="383" customWidth="1"/>
    <col min="13838" max="13838" width="6" style="383" customWidth="1"/>
    <col min="13839" max="13839" width="6.5546875" style="383" customWidth="1"/>
    <col min="13840" max="13840" width="8.33203125" style="383" customWidth="1"/>
    <col min="13841" max="13841" width="9" style="383" customWidth="1"/>
    <col min="13842" max="13842" width="4" style="383" customWidth="1"/>
    <col min="13843" max="13843" width="3.6640625" style="383" customWidth="1"/>
    <col min="13844" max="13844" width="5.109375" style="383" customWidth="1"/>
    <col min="13845" max="13845" width="5.6640625" style="383" customWidth="1"/>
    <col min="13846" max="13846" width="5.44140625" style="383" customWidth="1"/>
    <col min="13847" max="13847" width="6.88671875" style="383" customWidth="1"/>
    <col min="13848" max="13848" width="6" style="383" customWidth="1"/>
    <col min="13849" max="13849" width="4.44140625" style="383" customWidth="1"/>
    <col min="13850" max="14072" width="9.109375" style="383" customWidth="1"/>
    <col min="14073" max="14080" width="8.88671875" style="383"/>
    <col min="14081" max="14081" width="4" style="383" customWidth="1"/>
    <col min="14082" max="14082" width="10.6640625" style="383" customWidth="1"/>
    <col min="14083" max="14083" width="57.6640625" style="383" bestFit="1" customWidth="1"/>
    <col min="14084" max="14084" width="3.88671875" style="383" customWidth="1"/>
    <col min="14085" max="14085" width="3.44140625" style="383" customWidth="1"/>
    <col min="14086" max="14086" width="4.44140625" style="383" customWidth="1"/>
    <col min="14087" max="14087" width="3.44140625" style="383" customWidth="1"/>
    <col min="14088" max="14088" width="5.5546875" style="383" customWidth="1"/>
    <col min="14089" max="14089" width="4.44140625" style="383" customWidth="1"/>
    <col min="14090" max="14090" width="4.109375" style="383" customWidth="1"/>
    <col min="14091" max="14091" width="5.5546875" style="383" customWidth="1"/>
    <col min="14092" max="14092" width="6.5546875" style="383" customWidth="1"/>
    <col min="14093" max="14093" width="6.88671875" style="383" customWidth="1"/>
    <col min="14094" max="14094" width="6" style="383" customWidth="1"/>
    <col min="14095" max="14095" width="6.5546875" style="383" customWidth="1"/>
    <col min="14096" max="14096" width="8.33203125" style="383" customWidth="1"/>
    <col min="14097" max="14097" width="9" style="383" customWidth="1"/>
    <col min="14098" max="14098" width="4" style="383" customWidth="1"/>
    <col min="14099" max="14099" width="3.6640625" style="383" customWidth="1"/>
    <col min="14100" max="14100" width="5.109375" style="383" customWidth="1"/>
    <col min="14101" max="14101" width="5.6640625" style="383" customWidth="1"/>
    <col min="14102" max="14102" width="5.44140625" style="383" customWidth="1"/>
    <col min="14103" max="14103" width="6.88671875" style="383" customWidth="1"/>
    <col min="14104" max="14104" width="6" style="383" customWidth="1"/>
    <col min="14105" max="14105" width="4.44140625" style="383" customWidth="1"/>
    <col min="14106" max="14328" width="9.109375" style="383" customWidth="1"/>
    <col min="14329" max="14336" width="8.88671875" style="383"/>
    <col min="14337" max="14337" width="4" style="383" customWidth="1"/>
    <col min="14338" max="14338" width="10.6640625" style="383" customWidth="1"/>
    <col min="14339" max="14339" width="57.6640625" style="383" bestFit="1" customWidth="1"/>
    <col min="14340" max="14340" width="3.88671875" style="383" customWidth="1"/>
    <col min="14341" max="14341" width="3.44140625" style="383" customWidth="1"/>
    <col min="14342" max="14342" width="4.44140625" style="383" customWidth="1"/>
    <col min="14343" max="14343" width="3.44140625" style="383" customWidth="1"/>
    <col min="14344" max="14344" width="5.5546875" style="383" customWidth="1"/>
    <col min="14345" max="14345" width="4.44140625" style="383" customWidth="1"/>
    <col min="14346" max="14346" width="4.109375" style="383" customWidth="1"/>
    <col min="14347" max="14347" width="5.5546875" style="383" customWidth="1"/>
    <col min="14348" max="14348" width="6.5546875" style="383" customWidth="1"/>
    <col min="14349" max="14349" width="6.88671875" style="383" customWidth="1"/>
    <col min="14350" max="14350" width="6" style="383" customWidth="1"/>
    <col min="14351" max="14351" width="6.5546875" style="383" customWidth="1"/>
    <col min="14352" max="14352" width="8.33203125" style="383" customWidth="1"/>
    <col min="14353" max="14353" width="9" style="383" customWidth="1"/>
    <col min="14354" max="14354" width="4" style="383" customWidth="1"/>
    <col min="14355" max="14355" width="3.6640625" style="383" customWidth="1"/>
    <col min="14356" max="14356" width="5.109375" style="383" customWidth="1"/>
    <col min="14357" max="14357" width="5.6640625" style="383" customWidth="1"/>
    <col min="14358" max="14358" width="5.44140625" style="383" customWidth="1"/>
    <col min="14359" max="14359" width="6.88671875" style="383" customWidth="1"/>
    <col min="14360" max="14360" width="6" style="383" customWidth="1"/>
    <col min="14361" max="14361" width="4.44140625" style="383" customWidth="1"/>
    <col min="14362" max="14584" width="9.109375" style="383" customWidth="1"/>
    <col min="14585" max="14592" width="8.88671875" style="383"/>
    <col min="14593" max="14593" width="4" style="383" customWidth="1"/>
    <col min="14594" max="14594" width="10.6640625" style="383" customWidth="1"/>
    <col min="14595" max="14595" width="57.6640625" style="383" bestFit="1" customWidth="1"/>
    <col min="14596" max="14596" width="3.88671875" style="383" customWidth="1"/>
    <col min="14597" max="14597" width="3.44140625" style="383" customWidth="1"/>
    <col min="14598" max="14598" width="4.44140625" style="383" customWidth="1"/>
    <col min="14599" max="14599" width="3.44140625" style="383" customWidth="1"/>
    <col min="14600" max="14600" width="5.5546875" style="383" customWidth="1"/>
    <col min="14601" max="14601" width="4.44140625" style="383" customWidth="1"/>
    <col min="14602" max="14602" width="4.109375" style="383" customWidth="1"/>
    <col min="14603" max="14603" width="5.5546875" style="383" customWidth="1"/>
    <col min="14604" max="14604" width="6.5546875" style="383" customWidth="1"/>
    <col min="14605" max="14605" width="6.88671875" style="383" customWidth="1"/>
    <col min="14606" max="14606" width="6" style="383" customWidth="1"/>
    <col min="14607" max="14607" width="6.5546875" style="383" customWidth="1"/>
    <col min="14608" max="14608" width="8.33203125" style="383" customWidth="1"/>
    <col min="14609" max="14609" width="9" style="383" customWidth="1"/>
    <col min="14610" max="14610" width="4" style="383" customWidth="1"/>
    <col min="14611" max="14611" width="3.6640625" style="383" customWidth="1"/>
    <col min="14612" max="14612" width="5.109375" style="383" customWidth="1"/>
    <col min="14613" max="14613" width="5.6640625" style="383" customWidth="1"/>
    <col min="14614" max="14614" width="5.44140625" style="383" customWidth="1"/>
    <col min="14615" max="14615" width="6.88671875" style="383" customWidth="1"/>
    <col min="14616" max="14616" width="6" style="383" customWidth="1"/>
    <col min="14617" max="14617" width="4.44140625" style="383" customWidth="1"/>
    <col min="14618" max="14840" width="9.109375" style="383" customWidth="1"/>
    <col min="14841" max="14848" width="8.88671875" style="383"/>
    <col min="14849" max="14849" width="4" style="383" customWidth="1"/>
    <col min="14850" max="14850" width="10.6640625" style="383" customWidth="1"/>
    <col min="14851" max="14851" width="57.6640625" style="383" bestFit="1" customWidth="1"/>
    <col min="14852" max="14852" width="3.88671875" style="383" customWidth="1"/>
    <col min="14853" max="14853" width="3.44140625" style="383" customWidth="1"/>
    <col min="14854" max="14854" width="4.44140625" style="383" customWidth="1"/>
    <col min="14855" max="14855" width="3.44140625" style="383" customWidth="1"/>
    <col min="14856" max="14856" width="5.5546875" style="383" customWidth="1"/>
    <col min="14857" max="14857" width="4.44140625" style="383" customWidth="1"/>
    <col min="14858" max="14858" width="4.109375" style="383" customWidth="1"/>
    <col min="14859" max="14859" width="5.5546875" style="383" customWidth="1"/>
    <col min="14860" max="14860" width="6.5546875" style="383" customWidth="1"/>
    <col min="14861" max="14861" width="6.88671875" style="383" customWidth="1"/>
    <col min="14862" max="14862" width="6" style="383" customWidth="1"/>
    <col min="14863" max="14863" width="6.5546875" style="383" customWidth="1"/>
    <col min="14864" max="14864" width="8.33203125" style="383" customWidth="1"/>
    <col min="14865" max="14865" width="9" style="383" customWidth="1"/>
    <col min="14866" max="14866" width="4" style="383" customWidth="1"/>
    <col min="14867" max="14867" width="3.6640625" style="383" customWidth="1"/>
    <col min="14868" max="14868" width="5.109375" style="383" customWidth="1"/>
    <col min="14869" max="14869" width="5.6640625" style="383" customWidth="1"/>
    <col min="14870" max="14870" width="5.44140625" style="383" customWidth="1"/>
    <col min="14871" max="14871" width="6.88671875" style="383" customWidth="1"/>
    <col min="14872" max="14872" width="6" style="383" customWidth="1"/>
    <col min="14873" max="14873" width="4.44140625" style="383" customWidth="1"/>
    <col min="14874" max="15096" width="9.109375" style="383" customWidth="1"/>
    <col min="15097" max="15104" width="8.88671875" style="383"/>
    <col min="15105" max="15105" width="4" style="383" customWidth="1"/>
    <col min="15106" max="15106" width="10.6640625" style="383" customWidth="1"/>
    <col min="15107" max="15107" width="57.6640625" style="383" bestFit="1" customWidth="1"/>
    <col min="15108" max="15108" width="3.88671875" style="383" customWidth="1"/>
    <col min="15109" max="15109" width="3.44140625" style="383" customWidth="1"/>
    <col min="15110" max="15110" width="4.44140625" style="383" customWidth="1"/>
    <col min="15111" max="15111" width="3.44140625" style="383" customWidth="1"/>
    <col min="15112" max="15112" width="5.5546875" style="383" customWidth="1"/>
    <col min="15113" max="15113" width="4.44140625" style="383" customWidth="1"/>
    <col min="15114" max="15114" width="4.109375" style="383" customWidth="1"/>
    <col min="15115" max="15115" width="5.5546875" style="383" customWidth="1"/>
    <col min="15116" max="15116" width="6.5546875" style="383" customWidth="1"/>
    <col min="15117" max="15117" width="6.88671875" style="383" customWidth="1"/>
    <col min="15118" max="15118" width="6" style="383" customWidth="1"/>
    <col min="15119" max="15119" width="6.5546875" style="383" customWidth="1"/>
    <col min="15120" max="15120" width="8.33203125" style="383" customWidth="1"/>
    <col min="15121" max="15121" width="9" style="383" customWidth="1"/>
    <col min="15122" max="15122" width="4" style="383" customWidth="1"/>
    <col min="15123" max="15123" width="3.6640625" style="383" customWidth="1"/>
    <col min="15124" max="15124" width="5.109375" style="383" customWidth="1"/>
    <col min="15125" max="15125" width="5.6640625" style="383" customWidth="1"/>
    <col min="15126" max="15126" width="5.44140625" style="383" customWidth="1"/>
    <col min="15127" max="15127" width="6.88671875" style="383" customWidth="1"/>
    <col min="15128" max="15128" width="6" style="383" customWidth="1"/>
    <col min="15129" max="15129" width="4.44140625" style="383" customWidth="1"/>
    <col min="15130" max="15352" width="9.109375" style="383" customWidth="1"/>
    <col min="15353" max="15360" width="8.88671875" style="383"/>
    <col min="15361" max="15361" width="4" style="383" customWidth="1"/>
    <col min="15362" max="15362" width="10.6640625" style="383" customWidth="1"/>
    <col min="15363" max="15363" width="57.6640625" style="383" bestFit="1" customWidth="1"/>
    <col min="15364" max="15364" width="3.88671875" style="383" customWidth="1"/>
    <col min="15365" max="15365" width="3.44140625" style="383" customWidth="1"/>
    <col min="15366" max="15366" width="4.44140625" style="383" customWidth="1"/>
    <col min="15367" max="15367" width="3.44140625" style="383" customWidth="1"/>
    <col min="15368" max="15368" width="5.5546875" style="383" customWidth="1"/>
    <col min="15369" max="15369" width="4.44140625" style="383" customWidth="1"/>
    <col min="15370" max="15370" width="4.109375" style="383" customWidth="1"/>
    <col min="15371" max="15371" width="5.5546875" style="383" customWidth="1"/>
    <col min="15372" max="15372" width="6.5546875" style="383" customWidth="1"/>
    <col min="15373" max="15373" width="6.88671875" style="383" customWidth="1"/>
    <col min="15374" max="15374" width="6" style="383" customWidth="1"/>
    <col min="15375" max="15375" width="6.5546875" style="383" customWidth="1"/>
    <col min="15376" max="15376" width="8.33203125" style="383" customWidth="1"/>
    <col min="15377" max="15377" width="9" style="383" customWidth="1"/>
    <col min="15378" max="15378" width="4" style="383" customWidth="1"/>
    <col min="15379" max="15379" width="3.6640625" style="383" customWidth="1"/>
    <col min="15380" max="15380" width="5.109375" style="383" customWidth="1"/>
    <col min="15381" max="15381" width="5.6640625" style="383" customWidth="1"/>
    <col min="15382" max="15382" width="5.44140625" style="383" customWidth="1"/>
    <col min="15383" max="15383" width="6.88671875" style="383" customWidth="1"/>
    <col min="15384" max="15384" width="6" style="383" customWidth="1"/>
    <col min="15385" max="15385" width="4.44140625" style="383" customWidth="1"/>
    <col min="15386" max="15608" width="9.109375" style="383" customWidth="1"/>
    <col min="15609" max="15616" width="8.88671875" style="383"/>
    <col min="15617" max="15617" width="4" style="383" customWidth="1"/>
    <col min="15618" max="15618" width="10.6640625" style="383" customWidth="1"/>
    <col min="15619" max="15619" width="57.6640625" style="383" bestFit="1" customWidth="1"/>
    <col min="15620" max="15620" width="3.88671875" style="383" customWidth="1"/>
    <col min="15621" max="15621" width="3.44140625" style="383" customWidth="1"/>
    <col min="15622" max="15622" width="4.44140625" style="383" customWidth="1"/>
    <col min="15623" max="15623" width="3.44140625" style="383" customWidth="1"/>
    <col min="15624" max="15624" width="5.5546875" style="383" customWidth="1"/>
    <col min="15625" max="15625" width="4.44140625" style="383" customWidth="1"/>
    <col min="15626" max="15626" width="4.109375" style="383" customWidth="1"/>
    <col min="15627" max="15627" width="5.5546875" style="383" customWidth="1"/>
    <col min="15628" max="15628" width="6.5546875" style="383" customWidth="1"/>
    <col min="15629" max="15629" width="6.88671875" style="383" customWidth="1"/>
    <col min="15630" max="15630" width="6" style="383" customWidth="1"/>
    <col min="15631" max="15631" width="6.5546875" style="383" customWidth="1"/>
    <col min="15632" max="15632" width="8.33203125" style="383" customWidth="1"/>
    <col min="15633" max="15633" width="9" style="383" customWidth="1"/>
    <col min="15634" max="15634" width="4" style="383" customWidth="1"/>
    <col min="15635" max="15635" width="3.6640625" style="383" customWidth="1"/>
    <col min="15636" max="15636" width="5.109375" style="383" customWidth="1"/>
    <col min="15637" max="15637" width="5.6640625" style="383" customWidth="1"/>
    <col min="15638" max="15638" width="5.44140625" style="383" customWidth="1"/>
    <col min="15639" max="15639" width="6.88671875" style="383" customWidth="1"/>
    <col min="15640" max="15640" width="6" style="383" customWidth="1"/>
    <col min="15641" max="15641" width="4.44140625" style="383" customWidth="1"/>
    <col min="15642" max="15864" width="9.109375" style="383" customWidth="1"/>
    <col min="15865" max="15872" width="8.88671875" style="383"/>
    <col min="15873" max="15873" width="4" style="383" customWidth="1"/>
    <col min="15874" max="15874" width="10.6640625" style="383" customWidth="1"/>
    <col min="15875" max="15875" width="57.6640625" style="383" bestFit="1" customWidth="1"/>
    <col min="15876" max="15876" width="3.88671875" style="383" customWidth="1"/>
    <col min="15877" max="15877" width="3.44140625" style="383" customWidth="1"/>
    <col min="15878" max="15878" width="4.44140625" style="383" customWidth="1"/>
    <col min="15879" max="15879" width="3.44140625" style="383" customWidth="1"/>
    <col min="15880" max="15880" width="5.5546875" style="383" customWidth="1"/>
    <col min="15881" max="15881" width="4.44140625" style="383" customWidth="1"/>
    <col min="15882" max="15882" width="4.109375" style="383" customWidth="1"/>
    <col min="15883" max="15883" width="5.5546875" style="383" customWidth="1"/>
    <col min="15884" max="15884" width="6.5546875" style="383" customWidth="1"/>
    <col min="15885" max="15885" width="6.88671875" style="383" customWidth="1"/>
    <col min="15886" max="15886" width="6" style="383" customWidth="1"/>
    <col min="15887" max="15887" width="6.5546875" style="383" customWidth="1"/>
    <col min="15888" max="15888" width="8.33203125" style="383" customWidth="1"/>
    <col min="15889" max="15889" width="9" style="383" customWidth="1"/>
    <col min="15890" max="15890" width="4" style="383" customWidth="1"/>
    <col min="15891" max="15891" width="3.6640625" style="383" customWidth="1"/>
    <col min="15892" max="15892" width="5.109375" style="383" customWidth="1"/>
    <col min="15893" max="15893" width="5.6640625" style="383" customWidth="1"/>
    <col min="15894" max="15894" width="5.44140625" style="383" customWidth="1"/>
    <col min="15895" max="15895" width="6.88671875" style="383" customWidth="1"/>
    <col min="15896" max="15896" width="6" style="383" customWidth="1"/>
    <col min="15897" max="15897" width="4.44140625" style="383" customWidth="1"/>
    <col min="15898" max="16120" width="9.109375" style="383" customWidth="1"/>
    <col min="16121" max="16128" width="8.88671875" style="383"/>
    <col min="16129" max="16129" width="4" style="383" customWidth="1"/>
    <col min="16130" max="16130" width="10.6640625" style="383" customWidth="1"/>
    <col min="16131" max="16131" width="57.6640625" style="383" bestFit="1" customWidth="1"/>
    <col min="16132" max="16132" width="3.88671875" style="383" customWidth="1"/>
    <col min="16133" max="16133" width="3.44140625" style="383" customWidth="1"/>
    <col min="16134" max="16134" width="4.44140625" style="383" customWidth="1"/>
    <col min="16135" max="16135" width="3.44140625" style="383" customWidth="1"/>
    <col min="16136" max="16136" width="5.5546875" style="383" customWidth="1"/>
    <col min="16137" max="16137" width="4.44140625" style="383" customWidth="1"/>
    <col min="16138" max="16138" width="4.109375" style="383" customWidth="1"/>
    <col min="16139" max="16139" width="5.5546875" style="383" customWidth="1"/>
    <col min="16140" max="16140" width="6.5546875" style="383" customWidth="1"/>
    <col min="16141" max="16141" width="6.88671875" style="383" customWidth="1"/>
    <col min="16142" max="16142" width="6" style="383" customWidth="1"/>
    <col min="16143" max="16143" width="6.5546875" style="383" customWidth="1"/>
    <col min="16144" max="16144" width="8.33203125" style="383" customWidth="1"/>
    <col min="16145" max="16145" width="9" style="383" customWidth="1"/>
    <col min="16146" max="16146" width="4" style="383" customWidth="1"/>
    <col min="16147" max="16147" width="3.6640625" style="383" customWidth="1"/>
    <col min="16148" max="16148" width="5.109375" style="383" customWidth="1"/>
    <col min="16149" max="16149" width="5.6640625" style="383" customWidth="1"/>
    <col min="16150" max="16150" width="5.44140625" style="383" customWidth="1"/>
    <col min="16151" max="16151" width="6.88671875" style="383" customWidth="1"/>
    <col min="16152" max="16152" width="6" style="383" customWidth="1"/>
    <col min="16153" max="16153" width="4.44140625" style="383" customWidth="1"/>
    <col min="16154" max="16376" width="9.109375" style="383" customWidth="1"/>
    <col min="16377" max="16384" width="8.88671875" style="383"/>
  </cols>
  <sheetData>
    <row r="1" spans="1:248" ht="12.75" customHeight="1" x14ac:dyDescent="0.25">
      <c r="A1" s="640" t="s">
        <v>73</v>
      </c>
      <c r="B1" s="607" t="s">
        <v>132</v>
      </c>
      <c r="C1" s="5"/>
      <c r="D1" s="637" t="s">
        <v>1</v>
      </c>
      <c r="E1" s="637" t="s">
        <v>2</v>
      </c>
      <c r="F1" s="637" t="s">
        <v>3</v>
      </c>
      <c r="G1" s="637" t="s">
        <v>4</v>
      </c>
      <c r="H1" s="668" t="s">
        <v>41</v>
      </c>
      <c r="I1" s="669"/>
      <c r="J1" s="669"/>
      <c r="K1" s="670"/>
      <c r="L1" s="674" t="s">
        <v>5</v>
      </c>
      <c r="M1" s="675"/>
      <c r="N1" s="675"/>
      <c r="O1" s="675"/>
      <c r="P1" s="675"/>
      <c r="Q1" s="676"/>
      <c r="R1" s="637" t="s">
        <v>6</v>
      </c>
      <c r="S1" s="637" t="s">
        <v>7</v>
      </c>
      <c r="T1" s="680" t="s">
        <v>33</v>
      </c>
      <c r="U1" s="681"/>
      <c r="V1" s="680" t="s">
        <v>34</v>
      </c>
      <c r="W1" s="681"/>
      <c r="X1" s="644" t="s">
        <v>10</v>
      </c>
      <c r="Y1" s="647" t="s">
        <v>11</v>
      </c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</row>
    <row r="2" spans="1:248" ht="12.75" customHeight="1" x14ac:dyDescent="0.25">
      <c r="A2" s="641"/>
      <c r="B2" s="608"/>
      <c r="C2" s="6"/>
      <c r="D2" s="638"/>
      <c r="E2" s="638"/>
      <c r="F2" s="638"/>
      <c r="G2" s="638"/>
      <c r="H2" s="671"/>
      <c r="I2" s="672"/>
      <c r="J2" s="672"/>
      <c r="K2" s="673"/>
      <c r="L2" s="677"/>
      <c r="M2" s="678"/>
      <c r="N2" s="678"/>
      <c r="O2" s="678"/>
      <c r="P2" s="678"/>
      <c r="Q2" s="679"/>
      <c r="R2" s="638"/>
      <c r="S2" s="638"/>
      <c r="T2" s="682"/>
      <c r="U2" s="683"/>
      <c r="V2" s="682"/>
      <c r="W2" s="683"/>
      <c r="X2" s="645"/>
      <c r="Y2" s="648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</row>
    <row r="3" spans="1:248" ht="12.75" customHeight="1" x14ac:dyDescent="0.25">
      <c r="A3" s="641"/>
      <c r="B3" s="608"/>
      <c r="C3" s="6"/>
      <c r="D3" s="638"/>
      <c r="E3" s="638"/>
      <c r="F3" s="638"/>
      <c r="G3" s="638"/>
      <c r="H3" s="650" t="s">
        <v>42</v>
      </c>
      <c r="I3" s="651"/>
      <c r="J3" s="651"/>
      <c r="K3" s="652"/>
      <c r="L3" s="650" t="s">
        <v>42</v>
      </c>
      <c r="M3" s="651"/>
      <c r="N3" s="651"/>
      <c r="O3" s="652"/>
      <c r="P3" s="53"/>
      <c r="Q3" s="54"/>
      <c r="R3" s="638"/>
      <c r="S3" s="638"/>
      <c r="T3" s="647" t="s">
        <v>14</v>
      </c>
      <c r="U3" s="656" t="s">
        <v>15</v>
      </c>
      <c r="V3" s="659" t="s">
        <v>74</v>
      </c>
      <c r="W3" s="662" t="s">
        <v>75</v>
      </c>
      <c r="X3" s="645"/>
      <c r="Y3" s="648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</row>
    <row r="4" spans="1:248" ht="12.75" customHeight="1" x14ac:dyDescent="0.25">
      <c r="A4" s="641"/>
      <c r="B4" s="608"/>
      <c r="C4" s="6" t="s">
        <v>43</v>
      </c>
      <c r="D4" s="638"/>
      <c r="E4" s="638"/>
      <c r="F4" s="638"/>
      <c r="G4" s="638"/>
      <c r="H4" s="653"/>
      <c r="I4" s="654"/>
      <c r="J4" s="654"/>
      <c r="K4" s="655"/>
      <c r="L4" s="653"/>
      <c r="M4" s="654"/>
      <c r="N4" s="654"/>
      <c r="O4" s="655"/>
      <c r="P4" s="55" t="s">
        <v>19</v>
      </c>
      <c r="Q4" s="56" t="s">
        <v>20</v>
      </c>
      <c r="R4" s="638"/>
      <c r="S4" s="638"/>
      <c r="T4" s="648"/>
      <c r="U4" s="657"/>
      <c r="V4" s="660"/>
      <c r="W4" s="663"/>
      <c r="X4" s="645"/>
      <c r="Y4" s="648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</row>
    <row r="5" spans="1:248" ht="12.75" customHeight="1" x14ac:dyDescent="0.25">
      <c r="A5" s="641"/>
      <c r="B5" s="608"/>
      <c r="C5" s="6"/>
      <c r="D5" s="638"/>
      <c r="E5" s="638"/>
      <c r="F5" s="638"/>
      <c r="G5" s="638"/>
      <c r="H5" s="16"/>
      <c r="I5" s="16"/>
      <c r="J5" s="16"/>
      <c r="K5" s="665" t="s">
        <v>25</v>
      </c>
      <c r="L5" s="10"/>
      <c r="M5" s="11"/>
      <c r="N5" s="12"/>
      <c r="O5" s="665" t="s">
        <v>25</v>
      </c>
      <c r="P5" s="55" t="s">
        <v>21</v>
      </c>
      <c r="Q5" s="56" t="s">
        <v>21</v>
      </c>
      <c r="R5" s="638"/>
      <c r="S5" s="638"/>
      <c r="T5" s="648"/>
      <c r="U5" s="657"/>
      <c r="V5" s="660"/>
      <c r="W5" s="663"/>
      <c r="X5" s="645"/>
      <c r="Y5" s="648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</row>
    <row r="6" spans="1:248" ht="12.75" customHeight="1" x14ac:dyDescent="0.25">
      <c r="A6" s="641"/>
      <c r="B6" s="608"/>
      <c r="C6" s="6"/>
      <c r="D6" s="638"/>
      <c r="E6" s="638"/>
      <c r="F6" s="638"/>
      <c r="G6" s="638"/>
      <c r="H6" s="7" t="s">
        <v>22</v>
      </c>
      <c r="I6" s="8" t="s">
        <v>23</v>
      </c>
      <c r="J6" s="9" t="s">
        <v>24</v>
      </c>
      <c r="K6" s="666"/>
      <c r="L6" s="7" t="s">
        <v>22</v>
      </c>
      <c r="M6" s="8" t="s">
        <v>23</v>
      </c>
      <c r="N6" s="9" t="s">
        <v>24</v>
      </c>
      <c r="O6" s="666"/>
      <c r="P6" s="55" t="s">
        <v>26</v>
      </c>
      <c r="Q6" s="56" t="s">
        <v>26</v>
      </c>
      <c r="R6" s="638"/>
      <c r="S6" s="638"/>
      <c r="T6" s="648"/>
      <c r="U6" s="657"/>
      <c r="V6" s="660"/>
      <c r="W6" s="663"/>
      <c r="X6" s="645"/>
      <c r="Y6" s="648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</row>
    <row r="7" spans="1:248" ht="30.75" customHeight="1" x14ac:dyDescent="0.25">
      <c r="A7" s="642"/>
      <c r="B7" s="643"/>
      <c r="C7" s="13"/>
      <c r="D7" s="639"/>
      <c r="E7" s="639"/>
      <c r="F7" s="639"/>
      <c r="G7" s="639"/>
      <c r="H7" s="17"/>
      <c r="I7" s="17"/>
      <c r="J7" s="17"/>
      <c r="K7" s="667"/>
      <c r="L7" s="365"/>
      <c r="M7" s="14"/>
      <c r="N7" s="15"/>
      <c r="O7" s="667"/>
      <c r="P7" s="57"/>
      <c r="Q7" s="58"/>
      <c r="R7" s="639"/>
      <c r="S7" s="639"/>
      <c r="T7" s="649"/>
      <c r="U7" s="658"/>
      <c r="V7" s="661"/>
      <c r="W7" s="664"/>
      <c r="X7" s="646"/>
      <c r="Y7" s="649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</row>
    <row r="8" spans="1:248" x14ac:dyDescent="0.25">
      <c r="A8" s="2">
        <v>1</v>
      </c>
      <c r="B8" s="59">
        <v>2</v>
      </c>
      <c r="C8" s="3">
        <v>3</v>
      </c>
      <c r="D8" s="4">
        <v>4</v>
      </c>
      <c r="E8" s="1">
        <v>5</v>
      </c>
      <c r="F8" s="1">
        <v>6</v>
      </c>
      <c r="G8" s="2">
        <v>7</v>
      </c>
      <c r="H8" s="1">
        <v>8</v>
      </c>
      <c r="I8" s="2">
        <v>9</v>
      </c>
      <c r="J8" s="1">
        <v>10</v>
      </c>
      <c r="K8" s="2">
        <v>11</v>
      </c>
      <c r="L8" s="1">
        <v>20</v>
      </c>
      <c r="M8" s="2">
        <v>21</v>
      </c>
      <c r="N8" s="1">
        <v>22</v>
      </c>
      <c r="O8" s="2">
        <v>23</v>
      </c>
      <c r="P8" s="1">
        <v>24</v>
      </c>
      <c r="Q8" s="2">
        <v>25</v>
      </c>
      <c r="R8" s="1">
        <v>26</v>
      </c>
      <c r="S8" s="2">
        <v>27</v>
      </c>
      <c r="T8" s="1">
        <v>28</v>
      </c>
      <c r="U8" s="2">
        <v>29</v>
      </c>
      <c r="V8" s="1">
        <v>30</v>
      </c>
      <c r="W8" s="2">
        <v>31</v>
      </c>
      <c r="X8" s="1">
        <v>32</v>
      </c>
      <c r="Y8" s="1">
        <v>33</v>
      </c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</row>
    <row r="9" spans="1:248" x14ac:dyDescent="0.25">
      <c r="A9" s="2"/>
      <c r="B9" s="59"/>
      <c r="C9" s="391" t="s">
        <v>129</v>
      </c>
      <c r="D9" s="4"/>
      <c r="E9" s="1"/>
      <c r="F9" s="1"/>
      <c r="G9" s="2"/>
      <c r="H9" s="1"/>
      <c r="I9" s="2"/>
      <c r="J9" s="1"/>
      <c r="K9" s="2"/>
      <c r="L9" s="1"/>
      <c r="M9" s="2"/>
      <c r="N9" s="1"/>
      <c r="O9" s="2"/>
      <c r="P9" s="1"/>
      <c r="Q9" s="2"/>
      <c r="R9" s="1"/>
      <c r="S9" s="2"/>
      <c r="T9" s="1"/>
      <c r="U9" s="2"/>
      <c r="V9" s="1"/>
      <c r="W9" s="2"/>
      <c r="X9" s="1"/>
      <c r="Y9" s="1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</row>
    <row r="10" spans="1:248" s="409" customFormat="1" ht="13.8" x14ac:dyDescent="0.25">
      <c r="A10" s="405"/>
      <c r="B10" s="405"/>
      <c r="C10" s="136" t="s">
        <v>89</v>
      </c>
      <c r="D10" s="405"/>
      <c r="E10" s="405"/>
      <c r="F10" s="405"/>
      <c r="G10" s="405"/>
      <c r="H10" s="405"/>
      <c r="I10" s="405"/>
      <c r="J10" s="405"/>
      <c r="K10" s="405"/>
      <c r="L10" s="406"/>
      <c r="M10" s="406"/>
      <c r="N10" s="406"/>
      <c r="O10" s="407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</row>
    <row r="11" spans="1:248" s="409" customFormat="1" ht="13.8" x14ac:dyDescent="0.25">
      <c r="A11" s="410"/>
      <c r="B11" s="410"/>
      <c r="C11" s="411" t="s">
        <v>72</v>
      </c>
      <c r="D11" s="410"/>
      <c r="E11" s="410"/>
      <c r="F11" s="410"/>
      <c r="G11" s="410"/>
      <c r="H11" s="410"/>
      <c r="I11" s="410"/>
      <c r="J11" s="410"/>
      <c r="K11" s="410"/>
      <c r="L11" s="412"/>
      <c r="M11" s="412"/>
      <c r="N11" s="412"/>
      <c r="O11" s="413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</row>
    <row r="12" spans="1:248" s="409" customFormat="1" ht="13.8" x14ac:dyDescent="0.25">
      <c r="A12" s="405"/>
      <c r="B12" s="405"/>
      <c r="C12" s="415" t="s">
        <v>44</v>
      </c>
      <c r="D12" s="405"/>
      <c r="E12" s="405"/>
      <c r="F12" s="405"/>
      <c r="G12" s="405"/>
      <c r="H12" s="405"/>
      <c r="I12" s="405"/>
      <c r="J12" s="405"/>
      <c r="K12" s="405"/>
      <c r="L12" s="406"/>
      <c r="M12" s="406"/>
      <c r="N12" s="406"/>
      <c r="O12" s="407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</row>
    <row r="13" spans="1:248" s="409" customFormat="1" ht="13.8" x14ac:dyDescent="0.25">
      <c r="A13" s="405"/>
      <c r="B13" s="405"/>
      <c r="C13" s="312" t="s">
        <v>148</v>
      </c>
      <c r="D13" s="405"/>
      <c r="E13" s="405"/>
      <c r="F13" s="405"/>
      <c r="G13" s="405"/>
      <c r="H13" s="405"/>
      <c r="I13" s="405"/>
      <c r="J13" s="405"/>
      <c r="K13" s="405"/>
      <c r="L13" s="406"/>
      <c r="M13" s="406"/>
      <c r="N13" s="406"/>
      <c r="O13" s="407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</row>
    <row r="14" spans="1:248" s="430" customFormat="1" ht="13.8" x14ac:dyDescent="0.25">
      <c r="A14" s="416">
        <v>1</v>
      </c>
      <c r="B14" s="417" t="s">
        <v>172</v>
      </c>
      <c r="C14" s="451" t="s">
        <v>76</v>
      </c>
      <c r="D14" s="416" t="s">
        <v>28</v>
      </c>
      <c r="E14" s="418" t="s">
        <v>62</v>
      </c>
      <c r="F14" s="418" t="s">
        <v>62</v>
      </c>
      <c r="G14" s="418" t="s">
        <v>62</v>
      </c>
      <c r="H14" s="419">
        <v>1</v>
      </c>
      <c r="I14" s="420"/>
      <c r="J14" s="420"/>
      <c r="K14" s="421">
        <f>H14+I14+J14</f>
        <v>1</v>
      </c>
      <c r="L14" s="422">
        <f>H14</f>
        <v>1</v>
      </c>
      <c r="M14" s="422">
        <f>I14</f>
        <v>0</v>
      </c>
      <c r="N14" s="422">
        <f>J14</f>
        <v>0</v>
      </c>
      <c r="O14" s="423">
        <f>L14+M14+N14</f>
        <v>1</v>
      </c>
      <c r="P14" s="424">
        <f>O14/W14*V14/1000</f>
        <v>1.8888888888888889E-5</v>
      </c>
      <c r="Q14" s="425">
        <f>O14*X14/1000</f>
        <v>3.0000000000000001E-6</v>
      </c>
      <c r="R14" s="419"/>
      <c r="S14" s="419"/>
      <c r="T14" s="419"/>
      <c r="U14" s="419"/>
      <c r="V14" s="426">
        <v>34</v>
      </c>
      <c r="W14" s="427">
        <v>1800</v>
      </c>
      <c r="X14" s="428">
        <v>3.0000000000000001E-3</v>
      </c>
      <c r="Y14" s="416"/>
      <c r="Z14" s="429"/>
      <c r="AA14" s="429"/>
      <c r="AB14" s="429"/>
      <c r="AC14" s="429"/>
      <c r="AD14" s="429"/>
      <c r="AE14" s="429"/>
      <c r="AF14" s="429"/>
      <c r="AG14" s="429"/>
      <c r="AH14" s="429"/>
      <c r="AI14" s="429"/>
      <c r="AJ14" s="429"/>
      <c r="AK14" s="429"/>
      <c r="AL14" s="429"/>
      <c r="AM14" s="429"/>
      <c r="AN14" s="429"/>
      <c r="AO14" s="429"/>
      <c r="AP14" s="429"/>
      <c r="AQ14" s="429"/>
      <c r="AR14" s="429"/>
      <c r="AS14" s="429"/>
      <c r="AT14" s="429"/>
      <c r="AU14" s="429"/>
      <c r="AV14" s="429"/>
      <c r="AW14" s="429"/>
      <c r="AX14" s="429"/>
      <c r="AY14" s="429"/>
      <c r="AZ14" s="429"/>
      <c r="BA14" s="429"/>
      <c r="BB14" s="429"/>
      <c r="BC14" s="429"/>
      <c r="BD14" s="429"/>
      <c r="BE14" s="429"/>
      <c r="BF14" s="429"/>
      <c r="BG14" s="429"/>
      <c r="BH14" s="429"/>
      <c r="BI14" s="429"/>
      <c r="BJ14" s="429"/>
      <c r="BK14" s="429"/>
      <c r="BL14" s="429"/>
      <c r="BM14" s="429"/>
      <c r="BN14" s="429"/>
      <c r="BO14" s="429"/>
      <c r="BP14" s="429"/>
      <c r="BQ14" s="429"/>
      <c r="BR14" s="429"/>
      <c r="BS14" s="429"/>
      <c r="BT14" s="429"/>
      <c r="BU14" s="429"/>
      <c r="BV14" s="429"/>
      <c r="BW14" s="429"/>
      <c r="BX14" s="429"/>
      <c r="BY14" s="429"/>
      <c r="BZ14" s="429"/>
      <c r="CA14" s="429"/>
      <c r="CB14" s="429"/>
      <c r="CC14" s="429"/>
      <c r="CD14" s="429"/>
      <c r="CE14" s="429"/>
      <c r="CF14" s="429"/>
      <c r="CG14" s="429"/>
      <c r="CH14" s="429"/>
      <c r="CI14" s="429"/>
      <c r="CJ14" s="429"/>
      <c r="CK14" s="429"/>
      <c r="CL14" s="429"/>
      <c r="CM14" s="429"/>
      <c r="CN14" s="429"/>
      <c r="CO14" s="429"/>
      <c r="CP14" s="429"/>
      <c r="CQ14" s="429"/>
      <c r="CR14" s="429"/>
      <c r="CS14" s="429"/>
      <c r="CT14" s="429"/>
      <c r="CU14" s="429"/>
      <c r="CV14" s="429"/>
      <c r="CW14" s="429"/>
      <c r="CX14" s="429"/>
      <c r="CY14" s="429"/>
      <c r="CZ14" s="429"/>
      <c r="DA14" s="429"/>
      <c r="DB14" s="429"/>
      <c r="DC14" s="429"/>
      <c r="DD14" s="429"/>
      <c r="DE14" s="429"/>
      <c r="DF14" s="429"/>
      <c r="DG14" s="429"/>
      <c r="DH14" s="429"/>
      <c r="DI14" s="429"/>
      <c r="DJ14" s="429"/>
      <c r="DK14" s="429"/>
      <c r="DL14" s="429"/>
      <c r="DM14" s="429"/>
      <c r="DN14" s="429"/>
      <c r="DO14" s="429"/>
      <c r="DP14" s="429"/>
      <c r="DQ14" s="429"/>
      <c r="DR14" s="429"/>
      <c r="DS14" s="429"/>
      <c r="DT14" s="429"/>
      <c r="DU14" s="429"/>
      <c r="DV14" s="429"/>
      <c r="DW14" s="429"/>
      <c r="DX14" s="429"/>
      <c r="DY14" s="429"/>
      <c r="DZ14" s="429"/>
      <c r="EA14" s="429"/>
      <c r="EB14" s="429"/>
      <c r="EC14" s="429"/>
      <c r="ED14" s="429"/>
      <c r="EE14" s="429"/>
      <c r="EF14" s="429"/>
      <c r="EG14" s="429"/>
      <c r="EH14" s="429"/>
      <c r="EI14" s="429"/>
      <c r="EJ14" s="429"/>
      <c r="EK14" s="429"/>
      <c r="EL14" s="429"/>
      <c r="EM14" s="429"/>
      <c r="EN14" s="429"/>
      <c r="EO14" s="429"/>
      <c r="EP14" s="429"/>
      <c r="EQ14" s="429"/>
      <c r="ER14" s="429"/>
      <c r="ES14" s="429"/>
      <c r="ET14" s="429"/>
      <c r="EU14" s="429"/>
      <c r="EV14" s="429"/>
      <c r="EW14" s="429"/>
      <c r="EX14" s="429"/>
      <c r="EY14" s="429"/>
      <c r="EZ14" s="429"/>
      <c r="FA14" s="429"/>
      <c r="FB14" s="429"/>
      <c r="FC14" s="429"/>
      <c r="FD14" s="429"/>
      <c r="FE14" s="429"/>
      <c r="FF14" s="429"/>
      <c r="FG14" s="429"/>
      <c r="FH14" s="429"/>
      <c r="FI14" s="429"/>
      <c r="FJ14" s="429"/>
      <c r="FK14" s="429"/>
      <c r="FL14" s="429"/>
      <c r="FM14" s="429"/>
      <c r="FN14" s="429"/>
      <c r="FO14" s="429"/>
      <c r="FP14" s="429"/>
      <c r="FQ14" s="429"/>
      <c r="FR14" s="429"/>
      <c r="FS14" s="429"/>
      <c r="FT14" s="429"/>
      <c r="FU14" s="429"/>
      <c r="FV14" s="429"/>
      <c r="FW14" s="429"/>
      <c r="FX14" s="429"/>
      <c r="FY14" s="429"/>
      <c r="FZ14" s="429"/>
      <c r="GA14" s="429"/>
      <c r="GB14" s="429"/>
      <c r="GC14" s="429"/>
      <c r="GD14" s="429"/>
      <c r="GE14" s="429"/>
      <c r="GF14" s="429"/>
      <c r="GG14" s="429"/>
      <c r="GH14" s="429"/>
      <c r="GI14" s="429"/>
      <c r="GJ14" s="429"/>
      <c r="GK14" s="429"/>
      <c r="GL14" s="429"/>
      <c r="GM14" s="429"/>
      <c r="GN14" s="429"/>
      <c r="GO14" s="429"/>
      <c r="GP14" s="429"/>
      <c r="GQ14" s="429"/>
      <c r="GR14" s="429"/>
      <c r="GS14" s="429"/>
      <c r="GT14" s="429"/>
      <c r="GU14" s="429"/>
      <c r="GV14" s="429"/>
      <c r="GW14" s="429"/>
      <c r="GX14" s="429"/>
      <c r="GY14" s="429"/>
      <c r="GZ14" s="429"/>
      <c r="HA14" s="429"/>
      <c r="HB14" s="429"/>
      <c r="HC14" s="429"/>
      <c r="HD14" s="429"/>
      <c r="HE14" s="429"/>
      <c r="HF14" s="429"/>
      <c r="HG14" s="429"/>
      <c r="HH14" s="429"/>
      <c r="HI14" s="429"/>
      <c r="HJ14" s="429"/>
      <c r="HK14" s="429"/>
      <c r="HL14" s="429"/>
      <c r="HM14" s="429"/>
      <c r="HN14" s="429"/>
      <c r="HO14" s="429"/>
      <c r="HP14" s="429"/>
      <c r="HQ14" s="429"/>
      <c r="HR14" s="429"/>
      <c r="HS14" s="429"/>
      <c r="HT14" s="429"/>
      <c r="HU14" s="429"/>
      <c r="HV14" s="429"/>
      <c r="HW14" s="429"/>
      <c r="HX14" s="429"/>
      <c r="HY14" s="429"/>
      <c r="HZ14" s="429"/>
      <c r="IA14" s="429"/>
      <c r="IB14" s="429"/>
      <c r="IC14" s="429"/>
      <c r="ID14" s="429"/>
      <c r="IE14" s="429"/>
      <c r="IF14" s="429"/>
      <c r="IG14" s="429"/>
      <c r="IH14" s="429"/>
      <c r="II14" s="429"/>
      <c r="IJ14" s="429"/>
      <c r="IK14" s="429"/>
      <c r="IL14" s="429"/>
      <c r="IM14" s="429"/>
      <c r="IN14" s="429"/>
    </row>
    <row r="15" spans="1:248" s="430" customFormat="1" ht="13.8" x14ac:dyDescent="0.25">
      <c r="A15" s="416"/>
      <c r="B15" s="431"/>
      <c r="C15" s="432" t="s">
        <v>35</v>
      </c>
      <c r="D15" s="431"/>
      <c r="E15" s="431"/>
      <c r="F15" s="431"/>
      <c r="G15" s="431"/>
      <c r="H15" s="432">
        <f>SUM(H14)</f>
        <v>1</v>
      </c>
      <c r="I15" s="432"/>
      <c r="J15" s="432"/>
      <c r="K15" s="432">
        <f>SUM(K14)</f>
        <v>1</v>
      </c>
      <c r="L15" s="432">
        <f t="shared" ref="L15:Q15" si="0">SUM(L14)</f>
        <v>1</v>
      </c>
      <c r="M15" s="432">
        <f t="shared" si="0"/>
        <v>0</v>
      </c>
      <c r="N15" s="432">
        <f t="shared" si="0"/>
        <v>0</v>
      </c>
      <c r="O15" s="432">
        <f t="shared" si="0"/>
        <v>1</v>
      </c>
      <c r="P15" s="433">
        <f t="shared" si="0"/>
        <v>1.8888888888888889E-5</v>
      </c>
      <c r="Q15" s="434">
        <f t="shared" si="0"/>
        <v>3.0000000000000001E-6</v>
      </c>
      <c r="R15" s="419"/>
      <c r="S15" s="419"/>
      <c r="T15" s="419"/>
      <c r="U15" s="419"/>
      <c r="V15" s="435">
        <v>34</v>
      </c>
      <c r="W15" s="436">
        <v>1800</v>
      </c>
      <c r="X15" s="437">
        <v>3.0000000000000001E-3</v>
      </c>
      <c r="Y15" s="416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29"/>
      <c r="AQ15" s="429"/>
      <c r="AR15" s="429"/>
      <c r="AS15" s="429"/>
      <c r="AT15" s="429"/>
      <c r="AU15" s="429"/>
      <c r="AV15" s="429"/>
      <c r="AW15" s="429"/>
      <c r="AX15" s="429"/>
      <c r="AY15" s="429"/>
      <c r="AZ15" s="429"/>
      <c r="BA15" s="429"/>
      <c r="BB15" s="429"/>
      <c r="BC15" s="429"/>
      <c r="BD15" s="429"/>
      <c r="BE15" s="429"/>
      <c r="BF15" s="429"/>
      <c r="BG15" s="429"/>
      <c r="BH15" s="429"/>
      <c r="BI15" s="429"/>
      <c r="BJ15" s="429"/>
      <c r="BK15" s="429"/>
      <c r="BL15" s="429"/>
      <c r="BM15" s="429"/>
      <c r="BN15" s="429"/>
      <c r="BO15" s="429"/>
      <c r="BP15" s="429"/>
      <c r="BQ15" s="429"/>
      <c r="BR15" s="429"/>
      <c r="BS15" s="429"/>
      <c r="BT15" s="429"/>
      <c r="BU15" s="429"/>
      <c r="BV15" s="429"/>
      <c r="BW15" s="429"/>
      <c r="BX15" s="429"/>
      <c r="BY15" s="429"/>
      <c r="BZ15" s="429"/>
      <c r="CA15" s="429"/>
      <c r="CB15" s="429"/>
      <c r="CC15" s="429"/>
      <c r="CD15" s="429"/>
      <c r="CE15" s="429"/>
      <c r="CF15" s="429"/>
      <c r="CG15" s="429"/>
      <c r="CH15" s="429"/>
      <c r="CI15" s="429"/>
      <c r="CJ15" s="429"/>
      <c r="CK15" s="429"/>
      <c r="CL15" s="429"/>
      <c r="CM15" s="429"/>
      <c r="CN15" s="429"/>
      <c r="CO15" s="429"/>
      <c r="CP15" s="429"/>
      <c r="CQ15" s="429"/>
      <c r="CR15" s="429"/>
      <c r="CS15" s="429"/>
      <c r="CT15" s="429"/>
      <c r="CU15" s="429"/>
      <c r="CV15" s="429"/>
      <c r="CW15" s="429"/>
      <c r="CX15" s="429"/>
      <c r="CY15" s="429"/>
      <c r="CZ15" s="429"/>
      <c r="DA15" s="429"/>
      <c r="DB15" s="429"/>
      <c r="DC15" s="429"/>
      <c r="DD15" s="429"/>
      <c r="DE15" s="429"/>
      <c r="DF15" s="429"/>
      <c r="DG15" s="429"/>
      <c r="DH15" s="429"/>
      <c r="DI15" s="429"/>
      <c r="DJ15" s="429"/>
      <c r="DK15" s="429"/>
      <c r="DL15" s="429"/>
      <c r="DM15" s="429"/>
      <c r="DN15" s="429"/>
      <c r="DO15" s="429"/>
      <c r="DP15" s="429"/>
      <c r="DQ15" s="429"/>
      <c r="DR15" s="429"/>
      <c r="DS15" s="429"/>
      <c r="DT15" s="429"/>
      <c r="DU15" s="429"/>
      <c r="DV15" s="429"/>
      <c r="DW15" s="429"/>
      <c r="DX15" s="429"/>
      <c r="DY15" s="429"/>
      <c r="DZ15" s="429"/>
      <c r="EA15" s="429"/>
      <c r="EB15" s="429"/>
      <c r="EC15" s="429"/>
      <c r="ED15" s="429"/>
      <c r="EE15" s="429"/>
      <c r="EF15" s="429"/>
      <c r="EG15" s="429"/>
      <c r="EH15" s="429"/>
      <c r="EI15" s="429"/>
      <c r="EJ15" s="429"/>
      <c r="EK15" s="429"/>
      <c r="EL15" s="429"/>
      <c r="EM15" s="429"/>
      <c r="EN15" s="429"/>
      <c r="EO15" s="429"/>
      <c r="EP15" s="429"/>
      <c r="EQ15" s="429"/>
      <c r="ER15" s="429"/>
      <c r="ES15" s="429"/>
      <c r="ET15" s="429"/>
      <c r="EU15" s="429"/>
      <c r="EV15" s="429"/>
      <c r="EW15" s="429"/>
      <c r="EX15" s="429"/>
      <c r="EY15" s="429"/>
      <c r="EZ15" s="429"/>
      <c r="FA15" s="429"/>
      <c r="FB15" s="429"/>
      <c r="FC15" s="429"/>
      <c r="FD15" s="429"/>
      <c r="FE15" s="429"/>
      <c r="FF15" s="429"/>
      <c r="FG15" s="429"/>
      <c r="FH15" s="429"/>
      <c r="FI15" s="429"/>
      <c r="FJ15" s="429"/>
      <c r="FK15" s="429"/>
      <c r="FL15" s="429"/>
      <c r="FM15" s="429"/>
      <c r="FN15" s="429"/>
      <c r="FO15" s="429"/>
      <c r="FP15" s="429"/>
      <c r="FQ15" s="429"/>
      <c r="FR15" s="429"/>
      <c r="FS15" s="429"/>
      <c r="FT15" s="429"/>
      <c r="FU15" s="429"/>
      <c r="FV15" s="429"/>
      <c r="FW15" s="429"/>
      <c r="FX15" s="429"/>
      <c r="FY15" s="429"/>
      <c r="FZ15" s="429"/>
      <c r="GA15" s="429"/>
      <c r="GB15" s="429"/>
      <c r="GC15" s="429"/>
      <c r="GD15" s="429"/>
      <c r="GE15" s="429"/>
      <c r="GF15" s="429"/>
      <c r="GG15" s="429"/>
      <c r="GH15" s="429"/>
      <c r="GI15" s="429"/>
      <c r="GJ15" s="429"/>
      <c r="GK15" s="429"/>
      <c r="GL15" s="429"/>
      <c r="GM15" s="429"/>
      <c r="GN15" s="429"/>
      <c r="GO15" s="429"/>
      <c r="GP15" s="429"/>
      <c r="GQ15" s="429"/>
      <c r="GR15" s="429"/>
      <c r="GS15" s="429"/>
      <c r="GT15" s="429"/>
      <c r="GU15" s="429"/>
      <c r="GV15" s="429"/>
      <c r="GW15" s="429"/>
      <c r="GX15" s="429"/>
      <c r="GY15" s="429"/>
      <c r="GZ15" s="429"/>
      <c r="HA15" s="429"/>
      <c r="HB15" s="429"/>
      <c r="HC15" s="429"/>
      <c r="HD15" s="429"/>
      <c r="HE15" s="429"/>
      <c r="HF15" s="429"/>
      <c r="HG15" s="429"/>
      <c r="HH15" s="429"/>
      <c r="HI15" s="429"/>
      <c r="HJ15" s="429"/>
      <c r="HK15" s="429"/>
      <c r="HL15" s="429"/>
      <c r="HM15" s="429"/>
      <c r="HN15" s="429"/>
      <c r="HO15" s="429"/>
      <c r="HP15" s="429"/>
      <c r="HQ15" s="429"/>
      <c r="HR15" s="429"/>
      <c r="HS15" s="429"/>
      <c r="HT15" s="429"/>
      <c r="HU15" s="429"/>
      <c r="HV15" s="429"/>
      <c r="HW15" s="429"/>
      <c r="HX15" s="429"/>
      <c r="HY15" s="429"/>
      <c r="HZ15" s="429"/>
      <c r="IA15" s="429"/>
      <c r="IB15" s="429"/>
      <c r="IC15" s="429"/>
      <c r="ID15" s="429"/>
      <c r="IE15" s="429"/>
      <c r="IF15" s="429"/>
      <c r="IG15" s="429"/>
      <c r="IH15" s="429"/>
      <c r="II15" s="429"/>
      <c r="IJ15" s="429"/>
      <c r="IK15" s="429"/>
      <c r="IL15" s="429"/>
      <c r="IM15" s="429"/>
      <c r="IN15" s="429"/>
    </row>
    <row r="16" spans="1:248" s="430" customFormat="1" ht="13.8" x14ac:dyDescent="0.25">
      <c r="A16" s="416"/>
      <c r="B16" s="431"/>
      <c r="C16" s="316" t="s">
        <v>149</v>
      </c>
      <c r="D16" s="431"/>
      <c r="E16" s="431"/>
      <c r="F16" s="431"/>
      <c r="G16" s="431"/>
      <c r="H16" s="432"/>
      <c r="I16" s="432"/>
      <c r="J16" s="432"/>
      <c r="K16" s="432"/>
      <c r="L16" s="432"/>
      <c r="M16" s="432"/>
      <c r="N16" s="432"/>
      <c r="O16" s="432"/>
      <c r="P16" s="433"/>
      <c r="Q16" s="434"/>
      <c r="R16" s="419"/>
      <c r="S16" s="419"/>
      <c r="T16" s="419"/>
      <c r="U16" s="419"/>
      <c r="V16" s="435"/>
      <c r="W16" s="436"/>
      <c r="X16" s="438"/>
      <c r="Y16" s="416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  <c r="AK16" s="429"/>
      <c r="AL16" s="429"/>
      <c r="AM16" s="429"/>
      <c r="AN16" s="429"/>
      <c r="AO16" s="429"/>
      <c r="AP16" s="429"/>
      <c r="AQ16" s="429"/>
      <c r="AR16" s="429"/>
      <c r="AS16" s="429"/>
      <c r="AT16" s="429"/>
      <c r="AU16" s="429"/>
      <c r="AV16" s="429"/>
      <c r="AW16" s="429"/>
      <c r="AX16" s="429"/>
      <c r="AY16" s="429"/>
      <c r="AZ16" s="429"/>
      <c r="BA16" s="429"/>
      <c r="BB16" s="429"/>
      <c r="BC16" s="429"/>
      <c r="BD16" s="429"/>
      <c r="BE16" s="429"/>
      <c r="BF16" s="429"/>
      <c r="BG16" s="429"/>
      <c r="BH16" s="429"/>
      <c r="BI16" s="429"/>
      <c r="BJ16" s="429"/>
      <c r="BK16" s="429"/>
      <c r="BL16" s="429"/>
      <c r="BM16" s="429"/>
      <c r="BN16" s="429"/>
      <c r="BO16" s="429"/>
      <c r="BP16" s="429"/>
      <c r="BQ16" s="429"/>
      <c r="BR16" s="429"/>
      <c r="BS16" s="429"/>
      <c r="BT16" s="429"/>
      <c r="BU16" s="429"/>
      <c r="BV16" s="429"/>
      <c r="BW16" s="429"/>
      <c r="BX16" s="429"/>
      <c r="BY16" s="429"/>
      <c r="BZ16" s="429"/>
      <c r="CA16" s="429"/>
      <c r="CB16" s="429"/>
      <c r="CC16" s="429"/>
      <c r="CD16" s="429"/>
      <c r="CE16" s="429"/>
      <c r="CF16" s="429"/>
      <c r="CG16" s="429"/>
      <c r="CH16" s="429"/>
      <c r="CI16" s="429"/>
      <c r="CJ16" s="429"/>
      <c r="CK16" s="429"/>
      <c r="CL16" s="429"/>
      <c r="CM16" s="429"/>
      <c r="CN16" s="429"/>
      <c r="CO16" s="429"/>
      <c r="CP16" s="429"/>
      <c r="CQ16" s="429"/>
      <c r="CR16" s="429"/>
      <c r="CS16" s="429"/>
      <c r="CT16" s="429"/>
      <c r="CU16" s="429"/>
      <c r="CV16" s="429"/>
      <c r="CW16" s="429"/>
      <c r="CX16" s="429"/>
      <c r="CY16" s="429"/>
      <c r="CZ16" s="429"/>
      <c r="DA16" s="429"/>
      <c r="DB16" s="429"/>
      <c r="DC16" s="429"/>
      <c r="DD16" s="429"/>
      <c r="DE16" s="429"/>
      <c r="DF16" s="429"/>
      <c r="DG16" s="429"/>
      <c r="DH16" s="429"/>
      <c r="DI16" s="429"/>
      <c r="DJ16" s="429"/>
      <c r="DK16" s="429"/>
      <c r="DL16" s="429"/>
      <c r="DM16" s="429"/>
      <c r="DN16" s="429"/>
      <c r="DO16" s="429"/>
      <c r="DP16" s="429"/>
      <c r="DQ16" s="429"/>
      <c r="DR16" s="429"/>
      <c r="DS16" s="429"/>
      <c r="DT16" s="429"/>
      <c r="DU16" s="429"/>
      <c r="DV16" s="429"/>
      <c r="DW16" s="429"/>
      <c r="DX16" s="429"/>
      <c r="DY16" s="429"/>
      <c r="DZ16" s="429"/>
      <c r="EA16" s="429"/>
      <c r="EB16" s="429"/>
      <c r="EC16" s="429"/>
      <c r="ED16" s="429"/>
      <c r="EE16" s="429"/>
      <c r="EF16" s="429"/>
      <c r="EG16" s="429"/>
      <c r="EH16" s="429"/>
      <c r="EI16" s="429"/>
      <c r="EJ16" s="429"/>
      <c r="EK16" s="429"/>
      <c r="EL16" s="429"/>
      <c r="EM16" s="429"/>
      <c r="EN16" s="429"/>
      <c r="EO16" s="429"/>
      <c r="EP16" s="429"/>
      <c r="EQ16" s="429"/>
      <c r="ER16" s="429"/>
      <c r="ES16" s="429"/>
      <c r="ET16" s="429"/>
      <c r="EU16" s="429"/>
      <c r="EV16" s="429"/>
      <c r="EW16" s="429"/>
      <c r="EX16" s="429"/>
      <c r="EY16" s="429"/>
      <c r="EZ16" s="429"/>
      <c r="FA16" s="429"/>
      <c r="FB16" s="429"/>
      <c r="FC16" s="429"/>
      <c r="FD16" s="429"/>
      <c r="FE16" s="429"/>
      <c r="FF16" s="429"/>
      <c r="FG16" s="429"/>
      <c r="FH16" s="429"/>
      <c r="FI16" s="429"/>
      <c r="FJ16" s="429"/>
      <c r="FK16" s="429"/>
      <c r="FL16" s="429"/>
      <c r="FM16" s="429"/>
      <c r="FN16" s="429"/>
      <c r="FO16" s="429"/>
      <c r="FP16" s="429"/>
      <c r="FQ16" s="429"/>
      <c r="FR16" s="429"/>
      <c r="FS16" s="429"/>
      <c r="FT16" s="429"/>
      <c r="FU16" s="429"/>
      <c r="FV16" s="429"/>
      <c r="FW16" s="429"/>
      <c r="FX16" s="429"/>
      <c r="FY16" s="429"/>
      <c r="FZ16" s="429"/>
      <c r="GA16" s="429"/>
      <c r="GB16" s="429"/>
      <c r="GC16" s="429"/>
      <c r="GD16" s="429"/>
      <c r="GE16" s="429"/>
      <c r="GF16" s="429"/>
      <c r="GG16" s="429"/>
      <c r="GH16" s="429"/>
      <c r="GI16" s="429"/>
      <c r="GJ16" s="429"/>
      <c r="GK16" s="429"/>
      <c r="GL16" s="429"/>
      <c r="GM16" s="429"/>
      <c r="GN16" s="429"/>
      <c r="GO16" s="429"/>
      <c r="GP16" s="429"/>
      <c r="GQ16" s="429"/>
      <c r="GR16" s="429"/>
      <c r="GS16" s="429"/>
      <c r="GT16" s="429"/>
      <c r="GU16" s="429"/>
      <c r="GV16" s="429"/>
      <c r="GW16" s="429"/>
      <c r="GX16" s="429"/>
      <c r="GY16" s="429"/>
      <c r="GZ16" s="429"/>
      <c r="HA16" s="429"/>
      <c r="HB16" s="429"/>
      <c r="HC16" s="429"/>
      <c r="HD16" s="429"/>
      <c r="HE16" s="429"/>
      <c r="HF16" s="429"/>
      <c r="HG16" s="429"/>
      <c r="HH16" s="429"/>
      <c r="HI16" s="429"/>
      <c r="HJ16" s="429"/>
      <c r="HK16" s="429"/>
      <c r="HL16" s="429"/>
      <c r="HM16" s="429"/>
      <c r="HN16" s="429"/>
      <c r="HO16" s="429"/>
      <c r="HP16" s="429"/>
      <c r="HQ16" s="429"/>
      <c r="HR16" s="429"/>
      <c r="HS16" s="429"/>
      <c r="HT16" s="429"/>
      <c r="HU16" s="429"/>
      <c r="HV16" s="429"/>
      <c r="HW16" s="429"/>
      <c r="HX16" s="429"/>
      <c r="HY16" s="429"/>
      <c r="HZ16" s="429"/>
      <c r="IA16" s="429"/>
      <c r="IB16" s="429"/>
      <c r="IC16" s="429"/>
      <c r="ID16" s="429"/>
      <c r="IE16" s="429"/>
      <c r="IF16" s="429"/>
      <c r="IG16" s="429"/>
      <c r="IH16" s="429"/>
      <c r="II16" s="429"/>
      <c r="IJ16" s="429"/>
      <c r="IK16" s="429"/>
      <c r="IL16" s="429"/>
      <c r="IM16" s="429"/>
      <c r="IN16" s="429"/>
    </row>
    <row r="17" spans="1:248" s="430" customFormat="1" ht="13.8" x14ac:dyDescent="0.25">
      <c r="A17" s="416">
        <v>1</v>
      </c>
      <c r="B17" s="416" t="s">
        <v>173</v>
      </c>
      <c r="C17" s="452" t="s">
        <v>174</v>
      </c>
      <c r="D17" s="439" t="s">
        <v>28</v>
      </c>
      <c r="E17" s="440">
        <v>0</v>
      </c>
      <c r="F17" s="440">
        <v>0</v>
      </c>
      <c r="G17" s="440">
        <v>0</v>
      </c>
      <c r="H17" s="419">
        <v>1</v>
      </c>
      <c r="I17" s="420"/>
      <c r="J17" s="420"/>
      <c r="K17" s="421">
        <f>H17+I17+J17</f>
        <v>1</v>
      </c>
      <c r="L17" s="422">
        <f>H17</f>
        <v>1</v>
      </c>
      <c r="M17" s="422">
        <f>I17</f>
        <v>0</v>
      </c>
      <c r="N17" s="422">
        <f>J17</f>
        <v>0</v>
      </c>
      <c r="O17" s="423">
        <f>L17+M17+N17</f>
        <v>1</v>
      </c>
      <c r="P17" s="425">
        <f>O17/W17*V17/1000</f>
        <v>2.8333333333333335E-5</v>
      </c>
      <c r="Q17" s="425">
        <f>O17*X17/1000</f>
        <v>1.4E-5</v>
      </c>
      <c r="R17" s="419"/>
      <c r="S17" s="419"/>
      <c r="T17" s="419"/>
      <c r="U17" s="419"/>
      <c r="V17" s="426">
        <v>34</v>
      </c>
      <c r="W17" s="427">
        <v>1200</v>
      </c>
      <c r="X17" s="441">
        <v>1.4E-2</v>
      </c>
      <c r="Y17" s="416"/>
      <c r="Z17" s="429"/>
      <c r="AA17" s="429"/>
      <c r="AB17" s="429"/>
      <c r="AC17" s="429"/>
      <c r="AD17" s="429"/>
      <c r="AE17" s="429"/>
      <c r="AF17" s="429"/>
      <c r="AG17" s="429"/>
      <c r="AH17" s="429"/>
      <c r="AI17" s="429"/>
      <c r="AJ17" s="429"/>
      <c r="AK17" s="429"/>
      <c r="AL17" s="429"/>
      <c r="AM17" s="429"/>
      <c r="AN17" s="429"/>
      <c r="AO17" s="429"/>
      <c r="AP17" s="429"/>
      <c r="AQ17" s="429"/>
      <c r="AR17" s="429"/>
      <c r="AS17" s="429"/>
      <c r="AT17" s="429"/>
      <c r="AU17" s="429"/>
      <c r="AV17" s="429"/>
      <c r="AW17" s="429"/>
      <c r="AX17" s="429"/>
      <c r="AY17" s="429"/>
      <c r="AZ17" s="429"/>
      <c r="BA17" s="429"/>
      <c r="BB17" s="429"/>
      <c r="BC17" s="429"/>
      <c r="BD17" s="429"/>
      <c r="BE17" s="429"/>
      <c r="BF17" s="429"/>
      <c r="BG17" s="429"/>
      <c r="BH17" s="429"/>
      <c r="BI17" s="429"/>
      <c r="BJ17" s="429"/>
      <c r="BK17" s="429"/>
      <c r="BL17" s="429"/>
      <c r="BM17" s="429"/>
      <c r="BN17" s="429"/>
      <c r="BO17" s="429"/>
      <c r="BP17" s="429"/>
      <c r="BQ17" s="429"/>
      <c r="BR17" s="429"/>
      <c r="BS17" s="429"/>
      <c r="BT17" s="429"/>
      <c r="BU17" s="429"/>
      <c r="BV17" s="429"/>
      <c r="BW17" s="429"/>
      <c r="BX17" s="429"/>
      <c r="BY17" s="429"/>
      <c r="BZ17" s="429"/>
      <c r="CA17" s="429"/>
      <c r="CB17" s="429"/>
      <c r="CC17" s="429"/>
      <c r="CD17" s="429"/>
      <c r="CE17" s="429"/>
      <c r="CF17" s="429"/>
      <c r="CG17" s="429"/>
      <c r="CH17" s="429"/>
      <c r="CI17" s="429"/>
      <c r="CJ17" s="429"/>
      <c r="CK17" s="429"/>
      <c r="CL17" s="429"/>
      <c r="CM17" s="429"/>
      <c r="CN17" s="429"/>
      <c r="CO17" s="429"/>
      <c r="CP17" s="429"/>
      <c r="CQ17" s="429"/>
      <c r="CR17" s="429"/>
      <c r="CS17" s="429"/>
      <c r="CT17" s="429"/>
      <c r="CU17" s="429"/>
      <c r="CV17" s="429"/>
      <c r="CW17" s="429"/>
      <c r="CX17" s="429"/>
      <c r="CY17" s="429"/>
      <c r="CZ17" s="429"/>
      <c r="DA17" s="429"/>
      <c r="DB17" s="429"/>
      <c r="DC17" s="429"/>
      <c r="DD17" s="429"/>
      <c r="DE17" s="429"/>
      <c r="DF17" s="429"/>
      <c r="DG17" s="429"/>
      <c r="DH17" s="429"/>
      <c r="DI17" s="429"/>
      <c r="DJ17" s="429"/>
      <c r="DK17" s="429"/>
      <c r="DL17" s="429"/>
      <c r="DM17" s="429"/>
      <c r="DN17" s="429"/>
      <c r="DO17" s="429"/>
      <c r="DP17" s="429"/>
      <c r="DQ17" s="429"/>
      <c r="DR17" s="429"/>
      <c r="DS17" s="429"/>
      <c r="DT17" s="429"/>
      <c r="DU17" s="429"/>
      <c r="DV17" s="429"/>
      <c r="DW17" s="429"/>
      <c r="DX17" s="429"/>
      <c r="DY17" s="429"/>
      <c r="DZ17" s="429"/>
      <c r="EA17" s="429"/>
      <c r="EB17" s="429"/>
      <c r="EC17" s="429"/>
      <c r="ED17" s="429"/>
      <c r="EE17" s="429"/>
      <c r="EF17" s="429"/>
      <c r="EG17" s="429"/>
      <c r="EH17" s="429"/>
      <c r="EI17" s="429"/>
      <c r="EJ17" s="429"/>
      <c r="EK17" s="429"/>
      <c r="EL17" s="429"/>
      <c r="EM17" s="429"/>
      <c r="EN17" s="429"/>
      <c r="EO17" s="429"/>
      <c r="EP17" s="429"/>
      <c r="EQ17" s="429"/>
      <c r="ER17" s="429"/>
      <c r="ES17" s="429"/>
      <c r="ET17" s="429"/>
      <c r="EU17" s="429"/>
      <c r="EV17" s="429"/>
      <c r="EW17" s="429"/>
      <c r="EX17" s="429"/>
      <c r="EY17" s="429"/>
      <c r="EZ17" s="429"/>
      <c r="FA17" s="429"/>
      <c r="FB17" s="429"/>
      <c r="FC17" s="429"/>
      <c r="FD17" s="429"/>
      <c r="FE17" s="429"/>
      <c r="FF17" s="429"/>
      <c r="FG17" s="429"/>
      <c r="FH17" s="429"/>
      <c r="FI17" s="429"/>
      <c r="FJ17" s="429"/>
      <c r="FK17" s="429"/>
      <c r="FL17" s="429"/>
      <c r="FM17" s="429"/>
      <c r="FN17" s="429"/>
      <c r="FO17" s="429"/>
      <c r="FP17" s="429"/>
      <c r="FQ17" s="429"/>
      <c r="FR17" s="429"/>
      <c r="FS17" s="429"/>
      <c r="FT17" s="429"/>
      <c r="FU17" s="429"/>
      <c r="FV17" s="429"/>
      <c r="FW17" s="429"/>
      <c r="FX17" s="429"/>
      <c r="FY17" s="429"/>
      <c r="FZ17" s="429"/>
      <c r="GA17" s="429"/>
      <c r="GB17" s="429"/>
      <c r="GC17" s="429"/>
      <c r="GD17" s="429"/>
      <c r="GE17" s="429"/>
      <c r="GF17" s="429"/>
      <c r="GG17" s="429"/>
      <c r="GH17" s="429"/>
      <c r="GI17" s="429"/>
      <c r="GJ17" s="429"/>
      <c r="GK17" s="429"/>
      <c r="GL17" s="429"/>
      <c r="GM17" s="429"/>
      <c r="GN17" s="429"/>
      <c r="GO17" s="429"/>
      <c r="GP17" s="429"/>
      <c r="GQ17" s="429"/>
      <c r="GR17" s="429"/>
      <c r="GS17" s="429"/>
      <c r="GT17" s="429"/>
      <c r="GU17" s="429"/>
      <c r="GV17" s="429"/>
      <c r="GW17" s="429"/>
      <c r="GX17" s="429"/>
      <c r="GY17" s="429"/>
      <c r="GZ17" s="429"/>
      <c r="HA17" s="429"/>
      <c r="HB17" s="429"/>
      <c r="HC17" s="429"/>
      <c r="HD17" s="429"/>
      <c r="HE17" s="429"/>
      <c r="HF17" s="429"/>
      <c r="HG17" s="429"/>
      <c r="HH17" s="429"/>
      <c r="HI17" s="429"/>
      <c r="HJ17" s="429"/>
      <c r="HK17" s="429"/>
      <c r="HL17" s="429"/>
      <c r="HM17" s="429"/>
      <c r="HN17" s="429"/>
      <c r="HO17" s="429"/>
      <c r="HP17" s="429"/>
      <c r="HQ17" s="429"/>
      <c r="HR17" s="429"/>
      <c r="HS17" s="429"/>
      <c r="HT17" s="429"/>
      <c r="HU17" s="429"/>
      <c r="HV17" s="429"/>
      <c r="HW17" s="429"/>
      <c r="HX17" s="429"/>
      <c r="HY17" s="429"/>
      <c r="HZ17" s="429"/>
      <c r="IA17" s="429"/>
      <c r="IB17" s="429"/>
      <c r="IC17" s="429"/>
      <c r="ID17" s="429"/>
      <c r="IE17" s="429"/>
      <c r="IF17" s="429"/>
      <c r="IG17" s="429"/>
      <c r="IH17" s="429"/>
      <c r="II17" s="429"/>
      <c r="IJ17" s="429"/>
      <c r="IK17" s="429"/>
      <c r="IL17" s="429"/>
      <c r="IM17" s="429"/>
      <c r="IN17" s="429"/>
    </row>
    <row r="18" spans="1:248" s="409" customFormat="1" ht="13.8" x14ac:dyDescent="0.25">
      <c r="A18" s="442"/>
      <c r="B18" s="443"/>
      <c r="C18" s="444" t="s">
        <v>35</v>
      </c>
      <c r="D18" s="445"/>
      <c r="E18" s="445"/>
      <c r="F18" s="445"/>
      <c r="G18" s="445"/>
      <c r="H18" s="444">
        <f>SUM(H17)</f>
        <v>1</v>
      </c>
      <c r="I18" s="444"/>
      <c r="J18" s="444"/>
      <c r="K18" s="444">
        <f>SUM(K17)</f>
        <v>1</v>
      </c>
      <c r="L18" s="444">
        <f t="shared" ref="L18:Q18" si="1">SUM(L17)</f>
        <v>1</v>
      </c>
      <c r="M18" s="444">
        <f t="shared" si="1"/>
        <v>0</v>
      </c>
      <c r="N18" s="444">
        <f t="shared" si="1"/>
        <v>0</v>
      </c>
      <c r="O18" s="444">
        <f t="shared" si="1"/>
        <v>1</v>
      </c>
      <c r="P18" s="446">
        <f t="shared" si="1"/>
        <v>2.8333333333333335E-5</v>
      </c>
      <c r="Q18" s="446">
        <f t="shared" si="1"/>
        <v>1.4E-5</v>
      </c>
      <c r="R18" s="447"/>
      <c r="S18" s="447"/>
      <c r="T18" s="447"/>
      <c r="U18" s="447"/>
      <c r="V18" s="448">
        <v>34</v>
      </c>
      <c r="W18" s="449">
        <v>1200</v>
      </c>
      <c r="X18" s="450">
        <v>1.4E-2</v>
      </c>
      <c r="Y18" s="442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7"/>
      <c r="AS18" s="257"/>
      <c r="AT18" s="257"/>
      <c r="AU18" s="257"/>
      <c r="AV18" s="257"/>
      <c r="AW18" s="257"/>
      <c r="AX18" s="257"/>
      <c r="AY18" s="257"/>
      <c r="AZ18" s="257"/>
      <c r="BA18" s="257"/>
      <c r="BB18" s="257"/>
      <c r="BC18" s="257"/>
      <c r="BD18" s="257"/>
      <c r="BE18" s="257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7"/>
      <c r="BV18" s="257"/>
      <c r="BW18" s="257"/>
      <c r="BX18" s="257"/>
      <c r="BY18" s="257"/>
      <c r="BZ18" s="257"/>
      <c r="CA18" s="257"/>
      <c r="CB18" s="257"/>
      <c r="CC18" s="257"/>
      <c r="CD18" s="257"/>
      <c r="CE18" s="257"/>
      <c r="CF18" s="257"/>
      <c r="CG18" s="257"/>
      <c r="CH18" s="257"/>
      <c r="CI18" s="257"/>
      <c r="CJ18" s="257"/>
      <c r="CK18" s="257"/>
      <c r="CL18" s="257"/>
      <c r="CM18" s="257"/>
      <c r="CN18" s="257"/>
      <c r="CO18" s="257"/>
      <c r="CP18" s="257"/>
      <c r="CQ18" s="257"/>
      <c r="CR18" s="257"/>
      <c r="CS18" s="257"/>
      <c r="CT18" s="257"/>
      <c r="CU18" s="257"/>
      <c r="CV18" s="257"/>
      <c r="CW18" s="257"/>
      <c r="CX18" s="257"/>
      <c r="CY18" s="257"/>
      <c r="CZ18" s="257"/>
      <c r="DA18" s="257"/>
      <c r="DB18" s="257"/>
      <c r="DC18" s="257"/>
      <c r="DD18" s="257"/>
      <c r="DE18" s="257"/>
      <c r="DF18" s="257"/>
      <c r="DG18" s="257"/>
      <c r="DH18" s="257"/>
      <c r="DI18" s="257"/>
      <c r="DJ18" s="257"/>
      <c r="DK18" s="257"/>
      <c r="DL18" s="257"/>
      <c r="DM18" s="257"/>
      <c r="DN18" s="257"/>
      <c r="DO18" s="257"/>
      <c r="DP18" s="257"/>
      <c r="DQ18" s="257"/>
      <c r="DR18" s="257"/>
      <c r="DS18" s="257"/>
      <c r="DT18" s="257"/>
      <c r="DU18" s="257"/>
      <c r="DV18" s="257"/>
      <c r="DW18" s="257"/>
      <c r="DX18" s="257"/>
      <c r="DY18" s="257"/>
      <c r="DZ18" s="257"/>
      <c r="EA18" s="257"/>
      <c r="EB18" s="257"/>
      <c r="EC18" s="257"/>
      <c r="ED18" s="257"/>
      <c r="EE18" s="257"/>
      <c r="EF18" s="257"/>
      <c r="EG18" s="257"/>
      <c r="EH18" s="257"/>
      <c r="EI18" s="257"/>
      <c r="EJ18" s="257"/>
      <c r="EK18" s="257"/>
      <c r="EL18" s="257"/>
      <c r="EM18" s="257"/>
      <c r="EN18" s="257"/>
      <c r="EO18" s="257"/>
      <c r="EP18" s="257"/>
      <c r="EQ18" s="257"/>
      <c r="ER18" s="257"/>
      <c r="ES18" s="257"/>
      <c r="ET18" s="257"/>
      <c r="EU18" s="257"/>
      <c r="EV18" s="257"/>
      <c r="EW18" s="257"/>
      <c r="EX18" s="257"/>
      <c r="EY18" s="257"/>
      <c r="EZ18" s="257"/>
      <c r="FA18" s="257"/>
      <c r="FB18" s="257"/>
      <c r="FC18" s="257"/>
      <c r="FD18" s="257"/>
      <c r="FE18" s="257"/>
      <c r="FF18" s="257"/>
      <c r="FG18" s="257"/>
      <c r="FH18" s="257"/>
      <c r="FI18" s="257"/>
      <c r="FJ18" s="257"/>
      <c r="FK18" s="257"/>
      <c r="FL18" s="257"/>
      <c r="FM18" s="257"/>
      <c r="FN18" s="257"/>
      <c r="FO18" s="257"/>
      <c r="FP18" s="257"/>
      <c r="FQ18" s="257"/>
      <c r="FR18" s="257"/>
      <c r="FS18" s="257"/>
      <c r="FT18" s="257"/>
      <c r="FU18" s="257"/>
      <c r="FV18" s="257"/>
      <c r="FW18" s="257"/>
      <c r="FX18" s="257"/>
      <c r="FY18" s="257"/>
      <c r="FZ18" s="257"/>
      <c r="GA18" s="257"/>
      <c r="GB18" s="257"/>
      <c r="GC18" s="257"/>
      <c r="GD18" s="257"/>
      <c r="GE18" s="257"/>
      <c r="GF18" s="257"/>
      <c r="GG18" s="257"/>
      <c r="GH18" s="257"/>
      <c r="GI18" s="257"/>
      <c r="GJ18" s="257"/>
      <c r="GK18" s="257"/>
      <c r="GL18" s="257"/>
      <c r="GM18" s="257"/>
      <c r="GN18" s="257"/>
      <c r="GO18" s="257"/>
      <c r="GP18" s="257"/>
      <c r="GQ18" s="257"/>
      <c r="GR18" s="257"/>
      <c r="GS18" s="257"/>
      <c r="GT18" s="257"/>
      <c r="GU18" s="257"/>
      <c r="GV18" s="257"/>
      <c r="GW18" s="257"/>
      <c r="GX18" s="257"/>
      <c r="GY18" s="257"/>
      <c r="GZ18" s="257"/>
      <c r="HA18" s="257"/>
      <c r="HB18" s="257"/>
      <c r="HC18" s="257"/>
      <c r="HD18" s="257"/>
      <c r="HE18" s="257"/>
      <c r="HF18" s="257"/>
      <c r="HG18" s="257"/>
      <c r="HH18" s="257"/>
      <c r="HI18" s="257"/>
      <c r="HJ18" s="257"/>
      <c r="HK18" s="257"/>
      <c r="HL18" s="257"/>
      <c r="HM18" s="257"/>
      <c r="HN18" s="257"/>
      <c r="HO18" s="257"/>
      <c r="HP18" s="257"/>
      <c r="HQ18" s="257"/>
      <c r="HR18" s="257"/>
      <c r="HS18" s="257"/>
      <c r="HT18" s="257"/>
      <c r="HU18" s="257"/>
      <c r="HV18" s="257"/>
      <c r="HW18" s="257"/>
      <c r="HX18" s="257"/>
      <c r="HY18" s="257"/>
      <c r="HZ18" s="257"/>
      <c r="IA18" s="257"/>
      <c r="IB18" s="257"/>
      <c r="IC18" s="257"/>
      <c r="ID18" s="257"/>
      <c r="IE18" s="257"/>
      <c r="IF18" s="257"/>
      <c r="IG18" s="257"/>
      <c r="IH18" s="257"/>
      <c r="II18" s="257"/>
      <c r="IJ18" s="257"/>
      <c r="IK18" s="257"/>
      <c r="IL18" s="257"/>
      <c r="IM18" s="257"/>
      <c r="IN18" s="257"/>
    </row>
  </sheetData>
  <mergeCells count="22">
    <mergeCell ref="X1:X7"/>
    <mergeCell ref="Y1:Y7"/>
    <mergeCell ref="H3:K4"/>
    <mergeCell ref="L3:O4"/>
    <mergeCell ref="T3:T7"/>
    <mergeCell ref="U3:U7"/>
    <mergeCell ref="V3:V7"/>
    <mergeCell ref="W3:W7"/>
    <mergeCell ref="K5:K7"/>
    <mergeCell ref="O5:O7"/>
    <mergeCell ref="H1:K2"/>
    <mergeCell ref="L1:Q2"/>
    <mergeCell ref="R1:R7"/>
    <mergeCell ref="S1:S7"/>
    <mergeCell ref="T1:U2"/>
    <mergeCell ref="V1:W2"/>
    <mergeCell ref="G1:G7"/>
    <mergeCell ref="A1:A7"/>
    <mergeCell ref="B1:B7"/>
    <mergeCell ref="D1:D7"/>
    <mergeCell ref="E1:E7"/>
    <mergeCell ref="F1:F7"/>
  </mergeCells>
  <printOptions horizontalCentered="1"/>
  <pageMargins left="0.35433070866141736" right="0.31496062992125984" top="1.1417322834645669" bottom="0.59055118110236227" header="0.31496062992125984" footer="0.31496062992125984"/>
  <pageSetup paperSize="9" scale="66" firstPageNumber="43" pageOrder="overThenDown" orientation="landscape" useFirstPageNumber="1" r:id="rId1"/>
  <headerFooter>
    <oddFooter>&amp;L&amp;A&amp;CСписък № 1 изл. ОБВВПИ - 2022&amp;R&amp;P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Y32"/>
  <sheetViews>
    <sheetView view="pageBreakPreview" zoomScale="80" zoomScaleNormal="100" zoomScaleSheetLayoutView="80" workbookViewId="0">
      <selection activeCell="L13" sqref="L13"/>
    </sheetView>
  </sheetViews>
  <sheetFormatPr defaultRowHeight="13.2" x14ac:dyDescent="0.25"/>
  <cols>
    <col min="1" max="1" width="3.44140625" style="161" bestFit="1" customWidth="1"/>
    <col min="2" max="2" width="7.6640625" style="161" customWidth="1"/>
    <col min="3" max="3" width="35.88671875" style="161" customWidth="1"/>
    <col min="4" max="4" width="3.44140625" style="161" bestFit="1" customWidth="1"/>
    <col min="5" max="5" width="4.109375" style="161" bestFit="1" customWidth="1"/>
    <col min="6" max="6" width="3.44140625" style="161" bestFit="1" customWidth="1"/>
    <col min="7" max="7" width="4" style="161" bestFit="1" customWidth="1"/>
    <col min="8" max="8" width="7.109375" style="161" customWidth="1"/>
    <col min="9" max="10" width="4.5546875" style="161" bestFit="1" customWidth="1"/>
    <col min="11" max="11" width="7.109375" style="161" bestFit="1" customWidth="1"/>
    <col min="12" max="12" width="6.6640625" style="161" customWidth="1"/>
    <col min="13" max="14" width="4.5546875" style="161" bestFit="1" customWidth="1"/>
    <col min="15" max="15" width="7.109375" style="161" bestFit="1" customWidth="1"/>
    <col min="16" max="16" width="9.6640625" style="161" customWidth="1"/>
    <col min="17" max="17" width="13.44140625" style="161" customWidth="1"/>
    <col min="18" max="18" width="7" style="161" customWidth="1"/>
    <col min="19" max="19" width="3.33203125" style="161" bestFit="1" customWidth="1"/>
    <col min="20" max="20" width="5.5546875" style="161" customWidth="1"/>
    <col min="21" max="21" width="7.5546875" style="161" customWidth="1"/>
    <col min="22" max="22" width="6.88671875" style="161" customWidth="1"/>
    <col min="23" max="23" width="9" style="161" bestFit="1" customWidth="1"/>
    <col min="24" max="24" width="8.44140625" style="161" customWidth="1"/>
    <col min="25" max="25" width="3.33203125" style="161" bestFit="1" customWidth="1"/>
    <col min="26" max="256" width="8.88671875" style="161"/>
    <col min="257" max="257" width="3.33203125" style="161" bestFit="1" customWidth="1"/>
    <col min="258" max="258" width="12.5546875" style="161" bestFit="1" customWidth="1"/>
    <col min="259" max="259" width="38.33203125" style="161" bestFit="1" customWidth="1"/>
    <col min="260" max="260" width="3.44140625" style="161" bestFit="1" customWidth="1"/>
    <col min="261" max="261" width="4" style="161" bestFit="1" customWidth="1"/>
    <col min="262" max="262" width="3.33203125" style="161" bestFit="1" customWidth="1"/>
    <col min="263" max="263" width="3.5546875" style="161" bestFit="1" customWidth="1"/>
    <col min="264" max="264" width="5.44140625" style="161" bestFit="1" customWidth="1"/>
    <col min="265" max="266" width="4.5546875" style="161" bestFit="1" customWidth="1"/>
    <col min="267" max="267" width="7" style="161" bestFit="1" customWidth="1"/>
    <col min="268" max="268" width="5.44140625" style="161" bestFit="1" customWidth="1"/>
    <col min="269" max="270" width="4.5546875" style="161" bestFit="1" customWidth="1"/>
    <col min="271" max="271" width="7" style="161" bestFit="1" customWidth="1"/>
    <col min="272" max="272" width="9.6640625" style="161" customWidth="1"/>
    <col min="273" max="273" width="7.33203125" style="161" bestFit="1" customWidth="1"/>
    <col min="274" max="274" width="7.5546875" style="161" bestFit="1" customWidth="1"/>
    <col min="275" max="275" width="3.33203125" style="161" bestFit="1" customWidth="1"/>
    <col min="276" max="276" width="7.44140625" style="161" customWidth="1"/>
    <col min="277" max="277" width="7.5546875" style="161" customWidth="1"/>
    <col min="278" max="278" width="6.88671875" style="161" customWidth="1"/>
    <col min="279" max="279" width="8.88671875" style="161"/>
    <col min="280" max="280" width="9.44140625" style="161" customWidth="1"/>
    <col min="281" max="281" width="3.33203125" style="161" bestFit="1" customWidth="1"/>
    <col min="282" max="512" width="8.88671875" style="161"/>
    <col min="513" max="513" width="3.33203125" style="161" bestFit="1" customWidth="1"/>
    <col min="514" max="514" width="12.5546875" style="161" bestFit="1" customWidth="1"/>
    <col min="515" max="515" width="38.33203125" style="161" bestFit="1" customWidth="1"/>
    <col min="516" max="516" width="3.44140625" style="161" bestFit="1" customWidth="1"/>
    <col min="517" max="517" width="4" style="161" bestFit="1" customWidth="1"/>
    <col min="518" max="518" width="3.33203125" style="161" bestFit="1" customWidth="1"/>
    <col min="519" max="519" width="3.5546875" style="161" bestFit="1" customWidth="1"/>
    <col min="520" max="520" width="5.44140625" style="161" bestFit="1" customWidth="1"/>
    <col min="521" max="522" width="4.5546875" style="161" bestFit="1" customWidth="1"/>
    <col min="523" max="523" width="7" style="161" bestFit="1" customWidth="1"/>
    <col min="524" max="524" width="5.44140625" style="161" bestFit="1" customWidth="1"/>
    <col min="525" max="526" width="4.5546875" style="161" bestFit="1" customWidth="1"/>
    <col min="527" max="527" width="7" style="161" bestFit="1" customWidth="1"/>
    <col min="528" max="528" width="9.6640625" style="161" customWidth="1"/>
    <col min="529" max="529" width="7.33203125" style="161" bestFit="1" customWidth="1"/>
    <col min="530" max="530" width="7.5546875" style="161" bestFit="1" customWidth="1"/>
    <col min="531" max="531" width="3.33203125" style="161" bestFit="1" customWidth="1"/>
    <col min="532" max="532" width="7.44140625" style="161" customWidth="1"/>
    <col min="533" max="533" width="7.5546875" style="161" customWidth="1"/>
    <col min="534" max="534" width="6.88671875" style="161" customWidth="1"/>
    <col min="535" max="535" width="8.88671875" style="161"/>
    <col min="536" max="536" width="9.44140625" style="161" customWidth="1"/>
    <col min="537" max="537" width="3.33203125" style="161" bestFit="1" customWidth="1"/>
    <col min="538" max="768" width="8.88671875" style="161"/>
    <col min="769" max="769" width="3.33203125" style="161" bestFit="1" customWidth="1"/>
    <col min="770" max="770" width="12.5546875" style="161" bestFit="1" customWidth="1"/>
    <col min="771" max="771" width="38.33203125" style="161" bestFit="1" customWidth="1"/>
    <col min="772" max="772" width="3.44140625" style="161" bestFit="1" customWidth="1"/>
    <col min="773" max="773" width="4" style="161" bestFit="1" customWidth="1"/>
    <col min="774" max="774" width="3.33203125" style="161" bestFit="1" customWidth="1"/>
    <col min="775" max="775" width="3.5546875" style="161" bestFit="1" customWidth="1"/>
    <col min="776" max="776" width="5.44140625" style="161" bestFit="1" customWidth="1"/>
    <col min="777" max="778" width="4.5546875" style="161" bestFit="1" customWidth="1"/>
    <col min="779" max="779" width="7" style="161" bestFit="1" customWidth="1"/>
    <col min="780" max="780" width="5.44140625" style="161" bestFit="1" customWidth="1"/>
    <col min="781" max="782" width="4.5546875" style="161" bestFit="1" customWidth="1"/>
    <col min="783" max="783" width="7" style="161" bestFit="1" customWidth="1"/>
    <col min="784" max="784" width="9.6640625" style="161" customWidth="1"/>
    <col min="785" max="785" width="7.33203125" style="161" bestFit="1" customWidth="1"/>
    <col min="786" max="786" width="7.5546875" style="161" bestFit="1" customWidth="1"/>
    <col min="787" max="787" width="3.33203125" style="161" bestFit="1" customWidth="1"/>
    <col min="788" max="788" width="7.44140625" style="161" customWidth="1"/>
    <col min="789" max="789" width="7.5546875" style="161" customWidth="1"/>
    <col min="790" max="790" width="6.88671875" style="161" customWidth="1"/>
    <col min="791" max="791" width="8.88671875" style="161"/>
    <col min="792" max="792" width="9.44140625" style="161" customWidth="1"/>
    <col min="793" max="793" width="3.33203125" style="161" bestFit="1" customWidth="1"/>
    <col min="794" max="1024" width="8.88671875" style="161"/>
    <col min="1025" max="1025" width="3.33203125" style="161" bestFit="1" customWidth="1"/>
    <col min="1026" max="1026" width="12.5546875" style="161" bestFit="1" customWidth="1"/>
    <col min="1027" max="1027" width="38.33203125" style="161" bestFit="1" customWidth="1"/>
    <col min="1028" max="1028" width="3.44140625" style="161" bestFit="1" customWidth="1"/>
    <col min="1029" max="1029" width="4" style="161" bestFit="1" customWidth="1"/>
    <col min="1030" max="1030" width="3.33203125" style="161" bestFit="1" customWidth="1"/>
    <col min="1031" max="1031" width="3.5546875" style="161" bestFit="1" customWidth="1"/>
    <col min="1032" max="1032" width="5.44140625" style="161" bestFit="1" customWidth="1"/>
    <col min="1033" max="1034" width="4.5546875" style="161" bestFit="1" customWidth="1"/>
    <col min="1035" max="1035" width="7" style="161" bestFit="1" customWidth="1"/>
    <col min="1036" max="1036" width="5.44140625" style="161" bestFit="1" customWidth="1"/>
    <col min="1037" max="1038" width="4.5546875" style="161" bestFit="1" customWidth="1"/>
    <col min="1039" max="1039" width="7" style="161" bestFit="1" customWidth="1"/>
    <col min="1040" max="1040" width="9.6640625" style="161" customWidth="1"/>
    <col min="1041" max="1041" width="7.33203125" style="161" bestFit="1" customWidth="1"/>
    <col min="1042" max="1042" width="7.5546875" style="161" bestFit="1" customWidth="1"/>
    <col min="1043" max="1043" width="3.33203125" style="161" bestFit="1" customWidth="1"/>
    <col min="1044" max="1044" width="7.44140625" style="161" customWidth="1"/>
    <col min="1045" max="1045" width="7.5546875" style="161" customWidth="1"/>
    <col min="1046" max="1046" width="6.88671875" style="161" customWidth="1"/>
    <col min="1047" max="1047" width="8.88671875" style="161"/>
    <col min="1048" max="1048" width="9.44140625" style="161" customWidth="1"/>
    <col min="1049" max="1049" width="3.33203125" style="161" bestFit="1" customWidth="1"/>
    <col min="1050" max="1280" width="8.88671875" style="161"/>
    <col min="1281" max="1281" width="3.33203125" style="161" bestFit="1" customWidth="1"/>
    <col min="1282" max="1282" width="12.5546875" style="161" bestFit="1" customWidth="1"/>
    <col min="1283" max="1283" width="38.33203125" style="161" bestFit="1" customWidth="1"/>
    <col min="1284" max="1284" width="3.44140625" style="161" bestFit="1" customWidth="1"/>
    <col min="1285" max="1285" width="4" style="161" bestFit="1" customWidth="1"/>
    <col min="1286" max="1286" width="3.33203125" style="161" bestFit="1" customWidth="1"/>
    <col min="1287" max="1287" width="3.5546875" style="161" bestFit="1" customWidth="1"/>
    <col min="1288" max="1288" width="5.44140625" style="161" bestFit="1" customWidth="1"/>
    <col min="1289" max="1290" width="4.5546875" style="161" bestFit="1" customWidth="1"/>
    <col min="1291" max="1291" width="7" style="161" bestFit="1" customWidth="1"/>
    <col min="1292" max="1292" width="5.44140625" style="161" bestFit="1" customWidth="1"/>
    <col min="1293" max="1294" width="4.5546875" style="161" bestFit="1" customWidth="1"/>
    <col min="1295" max="1295" width="7" style="161" bestFit="1" customWidth="1"/>
    <col min="1296" max="1296" width="9.6640625" style="161" customWidth="1"/>
    <col min="1297" max="1297" width="7.33203125" style="161" bestFit="1" customWidth="1"/>
    <col min="1298" max="1298" width="7.5546875" style="161" bestFit="1" customWidth="1"/>
    <col min="1299" max="1299" width="3.33203125" style="161" bestFit="1" customWidth="1"/>
    <col min="1300" max="1300" width="7.44140625" style="161" customWidth="1"/>
    <col min="1301" max="1301" width="7.5546875" style="161" customWidth="1"/>
    <col min="1302" max="1302" width="6.88671875" style="161" customWidth="1"/>
    <col min="1303" max="1303" width="8.88671875" style="161"/>
    <col min="1304" max="1304" width="9.44140625" style="161" customWidth="1"/>
    <col min="1305" max="1305" width="3.33203125" style="161" bestFit="1" customWidth="1"/>
    <col min="1306" max="1536" width="8.88671875" style="161"/>
    <col min="1537" max="1537" width="3.33203125" style="161" bestFit="1" customWidth="1"/>
    <col min="1538" max="1538" width="12.5546875" style="161" bestFit="1" customWidth="1"/>
    <col min="1539" max="1539" width="38.33203125" style="161" bestFit="1" customWidth="1"/>
    <col min="1540" max="1540" width="3.44140625" style="161" bestFit="1" customWidth="1"/>
    <col min="1541" max="1541" width="4" style="161" bestFit="1" customWidth="1"/>
    <col min="1542" max="1542" width="3.33203125" style="161" bestFit="1" customWidth="1"/>
    <col min="1543" max="1543" width="3.5546875" style="161" bestFit="1" customWidth="1"/>
    <col min="1544" max="1544" width="5.44140625" style="161" bestFit="1" customWidth="1"/>
    <col min="1545" max="1546" width="4.5546875" style="161" bestFit="1" customWidth="1"/>
    <col min="1547" max="1547" width="7" style="161" bestFit="1" customWidth="1"/>
    <col min="1548" max="1548" width="5.44140625" style="161" bestFit="1" customWidth="1"/>
    <col min="1549" max="1550" width="4.5546875" style="161" bestFit="1" customWidth="1"/>
    <col min="1551" max="1551" width="7" style="161" bestFit="1" customWidth="1"/>
    <col min="1552" max="1552" width="9.6640625" style="161" customWidth="1"/>
    <col min="1553" max="1553" width="7.33203125" style="161" bestFit="1" customWidth="1"/>
    <col min="1554" max="1554" width="7.5546875" style="161" bestFit="1" customWidth="1"/>
    <col min="1555" max="1555" width="3.33203125" style="161" bestFit="1" customWidth="1"/>
    <col min="1556" max="1556" width="7.44140625" style="161" customWidth="1"/>
    <col min="1557" max="1557" width="7.5546875" style="161" customWidth="1"/>
    <col min="1558" max="1558" width="6.88671875" style="161" customWidth="1"/>
    <col min="1559" max="1559" width="8.88671875" style="161"/>
    <col min="1560" max="1560" width="9.44140625" style="161" customWidth="1"/>
    <col min="1561" max="1561" width="3.33203125" style="161" bestFit="1" customWidth="1"/>
    <col min="1562" max="1792" width="8.88671875" style="161"/>
    <col min="1793" max="1793" width="3.33203125" style="161" bestFit="1" customWidth="1"/>
    <col min="1794" max="1794" width="12.5546875" style="161" bestFit="1" customWidth="1"/>
    <col min="1795" max="1795" width="38.33203125" style="161" bestFit="1" customWidth="1"/>
    <col min="1796" max="1796" width="3.44140625" style="161" bestFit="1" customWidth="1"/>
    <col min="1797" max="1797" width="4" style="161" bestFit="1" customWidth="1"/>
    <col min="1798" max="1798" width="3.33203125" style="161" bestFit="1" customWidth="1"/>
    <col min="1799" max="1799" width="3.5546875" style="161" bestFit="1" customWidth="1"/>
    <col min="1800" max="1800" width="5.44140625" style="161" bestFit="1" customWidth="1"/>
    <col min="1801" max="1802" width="4.5546875" style="161" bestFit="1" customWidth="1"/>
    <col min="1803" max="1803" width="7" style="161" bestFit="1" customWidth="1"/>
    <col min="1804" max="1804" width="5.44140625" style="161" bestFit="1" customWidth="1"/>
    <col min="1805" max="1806" width="4.5546875" style="161" bestFit="1" customWidth="1"/>
    <col min="1807" max="1807" width="7" style="161" bestFit="1" customWidth="1"/>
    <col min="1808" max="1808" width="9.6640625" style="161" customWidth="1"/>
    <col min="1809" max="1809" width="7.33203125" style="161" bestFit="1" customWidth="1"/>
    <col min="1810" max="1810" width="7.5546875" style="161" bestFit="1" customWidth="1"/>
    <col min="1811" max="1811" width="3.33203125" style="161" bestFit="1" customWidth="1"/>
    <col min="1812" max="1812" width="7.44140625" style="161" customWidth="1"/>
    <col min="1813" max="1813" width="7.5546875" style="161" customWidth="1"/>
    <col min="1814" max="1814" width="6.88671875" style="161" customWidth="1"/>
    <col min="1815" max="1815" width="8.88671875" style="161"/>
    <col min="1816" max="1816" width="9.44140625" style="161" customWidth="1"/>
    <col min="1817" max="1817" width="3.33203125" style="161" bestFit="1" customWidth="1"/>
    <col min="1818" max="2048" width="8.88671875" style="161"/>
    <col min="2049" max="2049" width="3.33203125" style="161" bestFit="1" customWidth="1"/>
    <col min="2050" max="2050" width="12.5546875" style="161" bestFit="1" customWidth="1"/>
    <col min="2051" max="2051" width="38.33203125" style="161" bestFit="1" customWidth="1"/>
    <col min="2052" max="2052" width="3.44140625" style="161" bestFit="1" customWidth="1"/>
    <col min="2053" max="2053" width="4" style="161" bestFit="1" customWidth="1"/>
    <col min="2054" max="2054" width="3.33203125" style="161" bestFit="1" customWidth="1"/>
    <col min="2055" max="2055" width="3.5546875" style="161" bestFit="1" customWidth="1"/>
    <col min="2056" max="2056" width="5.44140625" style="161" bestFit="1" customWidth="1"/>
    <col min="2057" max="2058" width="4.5546875" style="161" bestFit="1" customWidth="1"/>
    <col min="2059" max="2059" width="7" style="161" bestFit="1" customWidth="1"/>
    <col min="2060" max="2060" width="5.44140625" style="161" bestFit="1" customWidth="1"/>
    <col min="2061" max="2062" width="4.5546875" style="161" bestFit="1" customWidth="1"/>
    <col min="2063" max="2063" width="7" style="161" bestFit="1" customWidth="1"/>
    <col min="2064" max="2064" width="9.6640625" style="161" customWidth="1"/>
    <col min="2065" max="2065" width="7.33203125" style="161" bestFit="1" customWidth="1"/>
    <col min="2066" max="2066" width="7.5546875" style="161" bestFit="1" customWidth="1"/>
    <col min="2067" max="2067" width="3.33203125" style="161" bestFit="1" customWidth="1"/>
    <col min="2068" max="2068" width="7.44140625" style="161" customWidth="1"/>
    <col min="2069" max="2069" width="7.5546875" style="161" customWidth="1"/>
    <col min="2070" max="2070" width="6.88671875" style="161" customWidth="1"/>
    <col min="2071" max="2071" width="8.88671875" style="161"/>
    <col min="2072" max="2072" width="9.44140625" style="161" customWidth="1"/>
    <col min="2073" max="2073" width="3.33203125" style="161" bestFit="1" customWidth="1"/>
    <col min="2074" max="2304" width="8.88671875" style="161"/>
    <col min="2305" max="2305" width="3.33203125" style="161" bestFit="1" customWidth="1"/>
    <col min="2306" max="2306" width="12.5546875" style="161" bestFit="1" customWidth="1"/>
    <col min="2307" max="2307" width="38.33203125" style="161" bestFit="1" customWidth="1"/>
    <col min="2308" max="2308" width="3.44140625" style="161" bestFit="1" customWidth="1"/>
    <col min="2309" max="2309" width="4" style="161" bestFit="1" customWidth="1"/>
    <col min="2310" max="2310" width="3.33203125" style="161" bestFit="1" customWidth="1"/>
    <col min="2311" max="2311" width="3.5546875" style="161" bestFit="1" customWidth="1"/>
    <col min="2312" max="2312" width="5.44140625" style="161" bestFit="1" customWidth="1"/>
    <col min="2313" max="2314" width="4.5546875" style="161" bestFit="1" customWidth="1"/>
    <col min="2315" max="2315" width="7" style="161" bestFit="1" customWidth="1"/>
    <col min="2316" max="2316" width="5.44140625" style="161" bestFit="1" customWidth="1"/>
    <col min="2317" max="2318" width="4.5546875" style="161" bestFit="1" customWidth="1"/>
    <col min="2319" max="2319" width="7" style="161" bestFit="1" customWidth="1"/>
    <col min="2320" max="2320" width="9.6640625" style="161" customWidth="1"/>
    <col min="2321" max="2321" width="7.33203125" style="161" bestFit="1" customWidth="1"/>
    <col min="2322" max="2322" width="7.5546875" style="161" bestFit="1" customWidth="1"/>
    <col min="2323" max="2323" width="3.33203125" style="161" bestFit="1" customWidth="1"/>
    <col min="2324" max="2324" width="7.44140625" style="161" customWidth="1"/>
    <col min="2325" max="2325" width="7.5546875" style="161" customWidth="1"/>
    <col min="2326" max="2326" width="6.88671875" style="161" customWidth="1"/>
    <col min="2327" max="2327" width="8.88671875" style="161"/>
    <col min="2328" max="2328" width="9.44140625" style="161" customWidth="1"/>
    <col min="2329" max="2329" width="3.33203125" style="161" bestFit="1" customWidth="1"/>
    <col min="2330" max="2560" width="8.88671875" style="161"/>
    <col min="2561" max="2561" width="3.33203125" style="161" bestFit="1" customWidth="1"/>
    <col min="2562" max="2562" width="12.5546875" style="161" bestFit="1" customWidth="1"/>
    <col min="2563" max="2563" width="38.33203125" style="161" bestFit="1" customWidth="1"/>
    <col min="2564" max="2564" width="3.44140625" style="161" bestFit="1" customWidth="1"/>
    <col min="2565" max="2565" width="4" style="161" bestFit="1" customWidth="1"/>
    <col min="2566" max="2566" width="3.33203125" style="161" bestFit="1" customWidth="1"/>
    <col min="2567" max="2567" width="3.5546875" style="161" bestFit="1" customWidth="1"/>
    <col min="2568" max="2568" width="5.44140625" style="161" bestFit="1" customWidth="1"/>
    <col min="2569" max="2570" width="4.5546875" style="161" bestFit="1" customWidth="1"/>
    <col min="2571" max="2571" width="7" style="161" bestFit="1" customWidth="1"/>
    <col min="2572" max="2572" width="5.44140625" style="161" bestFit="1" customWidth="1"/>
    <col min="2573" max="2574" width="4.5546875" style="161" bestFit="1" customWidth="1"/>
    <col min="2575" max="2575" width="7" style="161" bestFit="1" customWidth="1"/>
    <col min="2576" max="2576" width="9.6640625" style="161" customWidth="1"/>
    <col min="2577" max="2577" width="7.33203125" style="161" bestFit="1" customWidth="1"/>
    <col min="2578" max="2578" width="7.5546875" style="161" bestFit="1" customWidth="1"/>
    <col min="2579" max="2579" width="3.33203125" style="161" bestFit="1" customWidth="1"/>
    <col min="2580" max="2580" width="7.44140625" style="161" customWidth="1"/>
    <col min="2581" max="2581" width="7.5546875" style="161" customWidth="1"/>
    <col min="2582" max="2582" width="6.88671875" style="161" customWidth="1"/>
    <col min="2583" max="2583" width="8.88671875" style="161"/>
    <col min="2584" max="2584" width="9.44140625" style="161" customWidth="1"/>
    <col min="2585" max="2585" width="3.33203125" style="161" bestFit="1" customWidth="1"/>
    <col min="2586" max="2816" width="8.88671875" style="161"/>
    <col min="2817" max="2817" width="3.33203125" style="161" bestFit="1" customWidth="1"/>
    <col min="2818" max="2818" width="12.5546875" style="161" bestFit="1" customWidth="1"/>
    <col min="2819" max="2819" width="38.33203125" style="161" bestFit="1" customWidth="1"/>
    <col min="2820" max="2820" width="3.44140625" style="161" bestFit="1" customWidth="1"/>
    <col min="2821" max="2821" width="4" style="161" bestFit="1" customWidth="1"/>
    <col min="2822" max="2822" width="3.33203125" style="161" bestFit="1" customWidth="1"/>
    <col min="2823" max="2823" width="3.5546875" style="161" bestFit="1" customWidth="1"/>
    <col min="2824" max="2824" width="5.44140625" style="161" bestFit="1" customWidth="1"/>
    <col min="2825" max="2826" width="4.5546875" style="161" bestFit="1" customWidth="1"/>
    <col min="2827" max="2827" width="7" style="161" bestFit="1" customWidth="1"/>
    <col min="2828" max="2828" width="5.44140625" style="161" bestFit="1" customWidth="1"/>
    <col min="2829" max="2830" width="4.5546875" style="161" bestFit="1" customWidth="1"/>
    <col min="2831" max="2831" width="7" style="161" bestFit="1" customWidth="1"/>
    <col min="2832" max="2832" width="9.6640625" style="161" customWidth="1"/>
    <col min="2833" max="2833" width="7.33203125" style="161" bestFit="1" customWidth="1"/>
    <col min="2834" max="2834" width="7.5546875" style="161" bestFit="1" customWidth="1"/>
    <col min="2835" max="2835" width="3.33203125" style="161" bestFit="1" customWidth="1"/>
    <col min="2836" max="2836" width="7.44140625" style="161" customWidth="1"/>
    <col min="2837" max="2837" width="7.5546875" style="161" customWidth="1"/>
    <col min="2838" max="2838" width="6.88671875" style="161" customWidth="1"/>
    <col min="2839" max="2839" width="8.88671875" style="161"/>
    <col min="2840" max="2840" width="9.44140625" style="161" customWidth="1"/>
    <col min="2841" max="2841" width="3.33203125" style="161" bestFit="1" customWidth="1"/>
    <col min="2842" max="3072" width="8.88671875" style="161"/>
    <col min="3073" max="3073" width="3.33203125" style="161" bestFit="1" customWidth="1"/>
    <col min="3074" max="3074" width="12.5546875" style="161" bestFit="1" customWidth="1"/>
    <col min="3075" max="3075" width="38.33203125" style="161" bestFit="1" customWidth="1"/>
    <col min="3076" max="3076" width="3.44140625" style="161" bestFit="1" customWidth="1"/>
    <col min="3077" max="3077" width="4" style="161" bestFit="1" customWidth="1"/>
    <col min="3078" max="3078" width="3.33203125" style="161" bestFit="1" customWidth="1"/>
    <col min="3079" max="3079" width="3.5546875" style="161" bestFit="1" customWidth="1"/>
    <col min="3080" max="3080" width="5.44140625" style="161" bestFit="1" customWidth="1"/>
    <col min="3081" max="3082" width="4.5546875" style="161" bestFit="1" customWidth="1"/>
    <col min="3083" max="3083" width="7" style="161" bestFit="1" customWidth="1"/>
    <col min="3084" max="3084" width="5.44140625" style="161" bestFit="1" customWidth="1"/>
    <col min="3085" max="3086" width="4.5546875" style="161" bestFit="1" customWidth="1"/>
    <col min="3087" max="3087" width="7" style="161" bestFit="1" customWidth="1"/>
    <col min="3088" max="3088" width="9.6640625" style="161" customWidth="1"/>
    <col min="3089" max="3089" width="7.33203125" style="161" bestFit="1" customWidth="1"/>
    <col min="3090" max="3090" width="7.5546875" style="161" bestFit="1" customWidth="1"/>
    <col min="3091" max="3091" width="3.33203125" style="161" bestFit="1" customWidth="1"/>
    <col min="3092" max="3092" width="7.44140625" style="161" customWidth="1"/>
    <col min="3093" max="3093" width="7.5546875" style="161" customWidth="1"/>
    <col min="3094" max="3094" width="6.88671875" style="161" customWidth="1"/>
    <col min="3095" max="3095" width="8.88671875" style="161"/>
    <col min="3096" max="3096" width="9.44140625" style="161" customWidth="1"/>
    <col min="3097" max="3097" width="3.33203125" style="161" bestFit="1" customWidth="1"/>
    <col min="3098" max="3328" width="8.88671875" style="161"/>
    <col min="3329" max="3329" width="3.33203125" style="161" bestFit="1" customWidth="1"/>
    <col min="3330" max="3330" width="12.5546875" style="161" bestFit="1" customWidth="1"/>
    <col min="3331" max="3331" width="38.33203125" style="161" bestFit="1" customWidth="1"/>
    <col min="3332" max="3332" width="3.44140625" style="161" bestFit="1" customWidth="1"/>
    <col min="3333" max="3333" width="4" style="161" bestFit="1" customWidth="1"/>
    <col min="3334" max="3334" width="3.33203125" style="161" bestFit="1" customWidth="1"/>
    <col min="3335" max="3335" width="3.5546875" style="161" bestFit="1" customWidth="1"/>
    <col min="3336" max="3336" width="5.44140625" style="161" bestFit="1" customWidth="1"/>
    <col min="3337" max="3338" width="4.5546875" style="161" bestFit="1" customWidth="1"/>
    <col min="3339" max="3339" width="7" style="161" bestFit="1" customWidth="1"/>
    <col min="3340" max="3340" width="5.44140625" style="161" bestFit="1" customWidth="1"/>
    <col min="3341" max="3342" width="4.5546875" style="161" bestFit="1" customWidth="1"/>
    <col min="3343" max="3343" width="7" style="161" bestFit="1" customWidth="1"/>
    <col min="3344" max="3344" width="9.6640625" style="161" customWidth="1"/>
    <col min="3345" max="3345" width="7.33203125" style="161" bestFit="1" customWidth="1"/>
    <col min="3346" max="3346" width="7.5546875" style="161" bestFit="1" customWidth="1"/>
    <col min="3347" max="3347" width="3.33203125" style="161" bestFit="1" customWidth="1"/>
    <col min="3348" max="3348" width="7.44140625" style="161" customWidth="1"/>
    <col min="3349" max="3349" width="7.5546875" style="161" customWidth="1"/>
    <col min="3350" max="3350" width="6.88671875" style="161" customWidth="1"/>
    <col min="3351" max="3351" width="8.88671875" style="161"/>
    <col min="3352" max="3352" width="9.44140625" style="161" customWidth="1"/>
    <col min="3353" max="3353" width="3.33203125" style="161" bestFit="1" customWidth="1"/>
    <col min="3354" max="3584" width="8.88671875" style="161"/>
    <col min="3585" max="3585" width="3.33203125" style="161" bestFit="1" customWidth="1"/>
    <col min="3586" max="3586" width="12.5546875" style="161" bestFit="1" customWidth="1"/>
    <col min="3587" max="3587" width="38.33203125" style="161" bestFit="1" customWidth="1"/>
    <col min="3588" max="3588" width="3.44140625" style="161" bestFit="1" customWidth="1"/>
    <col min="3589" max="3589" width="4" style="161" bestFit="1" customWidth="1"/>
    <col min="3590" max="3590" width="3.33203125" style="161" bestFit="1" customWidth="1"/>
    <col min="3591" max="3591" width="3.5546875" style="161" bestFit="1" customWidth="1"/>
    <col min="3592" max="3592" width="5.44140625" style="161" bestFit="1" customWidth="1"/>
    <col min="3593" max="3594" width="4.5546875" style="161" bestFit="1" customWidth="1"/>
    <col min="3595" max="3595" width="7" style="161" bestFit="1" customWidth="1"/>
    <col min="3596" max="3596" width="5.44140625" style="161" bestFit="1" customWidth="1"/>
    <col min="3597" max="3598" width="4.5546875" style="161" bestFit="1" customWidth="1"/>
    <col min="3599" max="3599" width="7" style="161" bestFit="1" customWidth="1"/>
    <col min="3600" max="3600" width="9.6640625" style="161" customWidth="1"/>
    <col min="3601" max="3601" width="7.33203125" style="161" bestFit="1" customWidth="1"/>
    <col min="3602" max="3602" width="7.5546875" style="161" bestFit="1" customWidth="1"/>
    <col min="3603" max="3603" width="3.33203125" style="161" bestFit="1" customWidth="1"/>
    <col min="3604" max="3604" width="7.44140625" style="161" customWidth="1"/>
    <col min="3605" max="3605" width="7.5546875" style="161" customWidth="1"/>
    <col min="3606" max="3606" width="6.88671875" style="161" customWidth="1"/>
    <col min="3607" max="3607" width="8.88671875" style="161"/>
    <col min="3608" max="3608" width="9.44140625" style="161" customWidth="1"/>
    <col min="3609" max="3609" width="3.33203125" style="161" bestFit="1" customWidth="1"/>
    <col min="3610" max="3840" width="8.88671875" style="161"/>
    <col min="3841" max="3841" width="3.33203125" style="161" bestFit="1" customWidth="1"/>
    <col min="3842" max="3842" width="12.5546875" style="161" bestFit="1" customWidth="1"/>
    <col min="3843" max="3843" width="38.33203125" style="161" bestFit="1" customWidth="1"/>
    <col min="3844" max="3844" width="3.44140625" style="161" bestFit="1" customWidth="1"/>
    <col min="3845" max="3845" width="4" style="161" bestFit="1" customWidth="1"/>
    <col min="3846" max="3846" width="3.33203125" style="161" bestFit="1" customWidth="1"/>
    <col min="3847" max="3847" width="3.5546875" style="161" bestFit="1" customWidth="1"/>
    <col min="3848" max="3848" width="5.44140625" style="161" bestFit="1" customWidth="1"/>
    <col min="3849" max="3850" width="4.5546875" style="161" bestFit="1" customWidth="1"/>
    <col min="3851" max="3851" width="7" style="161" bestFit="1" customWidth="1"/>
    <col min="3852" max="3852" width="5.44140625" style="161" bestFit="1" customWidth="1"/>
    <col min="3853" max="3854" width="4.5546875" style="161" bestFit="1" customWidth="1"/>
    <col min="3855" max="3855" width="7" style="161" bestFit="1" customWidth="1"/>
    <col min="3856" max="3856" width="9.6640625" style="161" customWidth="1"/>
    <col min="3857" max="3857" width="7.33203125" style="161" bestFit="1" customWidth="1"/>
    <col min="3858" max="3858" width="7.5546875" style="161" bestFit="1" customWidth="1"/>
    <col min="3859" max="3859" width="3.33203125" style="161" bestFit="1" customWidth="1"/>
    <col min="3860" max="3860" width="7.44140625" style="161" customWidth="1"/>
    <col min="3861" max="3861" width="7.5546875" style="161" customWidth="1"/>
    <col min="3862" max="3862" width="6.88671875" style="161" customWidth="1"/>
    <col min="3863" max="3863" width="8.88671875" style="161"/>
    <col min="3864" max="3864" width="9.44140625" style="161" customWidth="1"/>
    <col min="3865" max="3865" width="3.33203125" style="161" bestFit="1" customWidth="1"/>
    <col min="3866" max="4096" width="8.88671875" style="161"/>
    <col min="4097" max="4097" width="3.33203125" style="161" bestFit="1" customWidth="1"/>
    <col min="4098" max="4098" width="12.5546875" style="161" bestFit="1" customWidth="1"/>
    <col min="4099" max="4099" width="38.33203125" style="161" bestFit="1" customWidth="1"/>
    <col min="4100" max="4100" width="3.44140625" style="161" bestFit="1" customWidth="1"/>
    <col min="4101" max="4101" width="4" style="161" bestFit="1" customWidth="1"/>
    <col min="4102" max="4102" width="3.33203125" style="161" bestFit="1" customWidth="1"/>
    <col min="4103" max="4103" width="3.5546875" style="161" bestFit="1" customWidth="1"/>
    <col min="4104" max="4104" width="5.44140625" style="161" bestFit="1" customWidth="1"/>
    <col min="4105" max="4106" width="4.5546875" style="161" bestFit="1" customWidth="1"/>
    <col min="4107" max="4107" width="7" style="161" bestFit="1" customWidth="1"/>
    <col min="4108" max="4108" width="5.44140625" style="161" bestFit="1" customWidth="1"/>
    <col min="4109" max="4110" width="4.5546875" style="161" bestFit="1" customWidth="1"/>
    <col min="4111" max="4111" width="7" style="161" bestFit="1" customWidth="1"/>
    <col min="4112" max="4112" width="9.6640625" style="161" customWidth="1"/>
    <col min="4113" max="4113" width="7.33203125" style="161" bestFit="1" customWidth="1"/>
    <col min="4114" max="4114" width="7.5546875" style="161" bestFit="1" customWidth="1"/>
    <col min="4115" max="4115" width="3.33203125" style="161" bestFit="1" customWidth="1"/>
    <col min="4116" max="4116" width="7.44140625" style="161" customWidth="1"/>
    <col min="4117" max="4117" width="7.5546875" style="161" customWidth="1"/>
    <col min="4118" max="4118" width="6.88671875" style="161" customWidth="1"/>
    <col min="4119" max="4119" width="8.88671875" style="161"/>
    <col min="4120" max="4120" width="9.44140625" style="161" customWidth="1"/>
    <col min="4121" max="4121" width="3.33203125" style="161" bestFit="1" customWidth="1"/>
    <col min="4122" max="4352" width="8.88671875" style="161"/>
    <col min="4353" max="4353" width="3.33203125" style="161" bestFit="1" customWidth="1"/>
    <col min="4354" max="4354" width="12.5546875" style="161" bestFit="1" customWidth="1"/>
    <col min="4355" max="4355" width="38.33203125" style="161" bestFit="1" customWidth="1"/>
    <col min="4356" max="4356" width="3.44140625" style="161" bestFit="1" customWidth="1"/>
    <col min="4357" max="4357" width="4" style="161" bestFit="1" customWidth="1"/>
    <col min="4358" max="4358" width="3.33203125" style="161" bestFit="1" customWidth="1"/>
    <col min="4359" max="4359" width="3.5546875" style="161" bestFit="1" customWidth="1"/>
    <col min="4360" max="4360" width="5.44140625" style="161" bestFit="1" customWidth="1"/>
    <col min="4361" max="4362" width="4.5546875" style="161" bestFit="1" customWidth="1"/>
    <col min="4363" max="4363" width="7" style="161" bestFit="1" customWidth="1"/>
    <col min="4364" max="4364" width="5.44140625" style="161" bestFit="1" customWidth="1"/>
    <col min="4365" max="4366" width="4.5546875" style="161" bestFit="1" customWidth="1"/>
    <col min="4367" max="4367" width="7" style="161" bestFit="1" customWidth="1"/>
    <col min="4368" max="4368" width="9.6640625" style="161" customWidth="1"/>
    <col min="4369" max="4369" width="7.33203125" style="161" bestFit="1" customWidth="1"/>
    <col min="4370" max="4370" width="7.5546875" style="161" bestFit="1" customWidth="1"/>
    <col min="4371" max="4371" width="3.33203125" style="161" bestFit="1" customWidth="1"/>
    <col min="4372" max="4372" width="7.44140625" style="161" customWidth="1"/>
    <col min="4373" max="4373" width="7.5546875" style="161" customWidth="1"/>
    <col min="4374" max="4374" width="6.88671875" style="161" customWidth="1"/>
    <col min="4375" max="4375" width="8.88671875" style="161"/>
    <col min="4376" max="4376" width="9.44140625" style="161" customWidth="1"/>
    <col min="4377" max="4377" width="3.33203125" style="161" bestFit="1" customWidth="1"/>
    <col min="4378" max="4608" width="8.88671875" style="161"/>
    <col min="4609" max="4609" width="3.33203125" style="161" bestFit="1" customWidth="1"/>
    <col min="4610" max="4610" width="12.5546875" style="161" bestFit="1" customWidth="1"/>
    <col min="4611" max="4611" width="38.33203125" style="161" bestFit="1" customWidth="1"/>
    <col min="4612" max="4612" width="3.44140625" style="161" bestFit="1" customWidth="1"/>
    <col min="4613" max="4613" width="4" style="161" bestFit="1" customWidth="1"/>
    <col min="4614" max="4614" width="3.33203125" style="161" bestFit="1" customWidth="1"/>
    <col min="4615" max="4615" width="3.5546875" style="161" bestFit="1" customWidth="1"/>
    <col min="4616" max="4616" width="5.44140625" style="161" bestFit="1" customWidth="1"/>
    <col min="4617" max="4618" width="4.5546875" style="161" bestFit="1" customWidth="1"/>
    <col min="4619" max="4619" width="7" style="161" bestFit="1" customWidth="1"/>
    <col min="4620" max="4620" width="5.44140625" style="161" bestFit="1" customWidth="1"/>
    <col min="4621" max="4622" width="4.5546875" style="161" bestFit="1" customWidth="1"/>
    <col min="4623" max="4623" width="7" style="161" bestFit="1" customWidth="1"/>
    <col min="4624" max="4624" width="9.6640625" style="161" customWidth="1"/>
    <col min="4625" max="4625" width="7.33203125" style="161" bestFit="1" customWidth="1"/>
    <col min="4626" max="4626" width="7.5546875" style="161" bestFit="1" customWidth="1"/>
    <col min="4627" max="4627" width="3.33203125" style="161" bestFit="1" customWidth="1"/>
    <col min="4628" max="4628" width="7.44140625" style="161" customWidth="1"/>
    <col min="4629" max="4629" width="7.5546875" style="161" customWidth="1"/>
    <col min="4630" max="4630" width="6.88671875" style="161" customWidth="1"/>
    <col min="4631" max="4631" width="8.88671875" style="161"/>
    <col min="4632" max="4632" width="9.44140625" style="161" customWidth="1"/>
    <col min="4633" max="4633" width="3.33203125" style="161" bestFit="1" customWidth="1"/>
    <col min="4634" max="4864" width="8.88671875" style="161"/>
    <col min="4865" max="4865" width="3.33203125" style="161" bestFit="1" customWidth="1"/>
    <col min="4866" max="4866" width="12.5546875" style="161" bestFit="1" customWidth="1"/>
    <col min="4867" max="4867" width="38.33203125" style="161" bestFit="1" customWidth="1"/>
    <col min="4868" max="4868" width="3.44140625" style="161" bestFit="1" customWidth="1"/>
    <col min="4869" max="4869" width="4" style="161" bestFit="1" customWidth="1"/>
    <col min="4870" max="4870" width="3.33203125" style="161" bestFit="1" customWidth="1"/>
    <col min="4871" max="4871" width="3.5546875" style="161" bestFit="1" customWidth="1"/>
    <col min="4872" max="4872" width="5.44140625" style="161" bestFit="1" customWidth="1"/>
    <col min="4873" max="4874" width="4.5546875" style="161" bestFit="1" customWidth="1"/>
    <col min="4875" max="4875" width="7" style="161" bestFit="1" customWidth="1"/>
    <col min="4876" max="4876" width="5.44140625" style="161" bestFit="1" customWidth="1"/>
    <col min="4877" max="4878" width="4.5546875" style="161" bestFit="1" customWidth="1"/>
    <col min="4879" max="4879" width="7" style="161" bestFit="1" customWidth="1"/>
    <col min="4880" max="4880" width="9.6640625" style="161" customWidth="1"/>
    <col min="4881" max="4881" width="7.33203125" style="161" bestFit="1" customWidth="1"/>
    <col min="4882" max="4882" width="7.5546875" style="161" bestFit="1" customWidth="1"/>
    <col min="4883" max="4883" width="3.33203125" style="161" bestFit="1" customWidth="1"/>
    <col min="4884" max="4884" width="7.44140625" style="161" customWidth="1"/>
    <col min="4885" max="4885" width="7.5546875" style="161" customWidth="1"/>
    <col min="4886" max="4886" width="6.88671875" style="161" customWidth="1"/>
    <col min="4887" max="4887" width="8.88671875" style="161"/>
    <col min="4888" max="4888" width="9.44140625" style="161" customWidth="1"/>
    <col min="4889" max="4889" width="3.33203125" style="161" bestFit="1" customWidth="1"/>
    <col min="4890" max="5120" width="8.88671875" style="161"/>
    <col min="5121" max="5121" width="3.33203125" style="161" bestFit="1" customWidth="1"/>
    <col min="5122" max="5122" width="12.5546875" style="161" bestFit="1" customWidth="1"/>
    <col min="5123" max="5123" width="38.33203125" style="161" bestFit="1" customWidth="1"/>
    <col min="5124" max="5124" width="3.44140625" style="161" bestFit="1" customWidth="1"/>
    <col min="5125" max="5125" width="4" style="161" bestFit="1" customWidth="1"/>
    <col min="5126" max="5126" width="3.33203125" style="161" bestFit="1" customWidth="1"/>
    <col min="5127" max="5127" width="3.5546875" style="161" bestFit="1" customWidth="1"/>
    <col min="5128" max="5128" width="5.44140625" style="161" bestFit="1" customWidth="1"/>
    <col min="5129" max="5130" width="4.5546875" style="161" bestFit="1" customWidth="1"/>
    <col min="5131" max="5131" width="7" style="161" bestFit="1" customWidth="1"/>
    <col min="5132" max="5132" width="5.44140625" style="161" bestFit="1" customWidth="1"/>
    <col min="5133" max="5134" width="4.5546875" style="161" bestFit="1" customWidth="1"/>
    <col min="5135" max="5135" width="7" style="161" bestFit="1" customWidth="1"/>
    <col min="5136" max="5136" width="9.6640625" style="161" customWidth="1"/>
    <col min="5137" max="5137" width="7.33203125" style="161" bestFit="1" customWidth="1"/>
    <col min="5138" max="5138" width="7.5546875" style="161" bestFit="1" customWidth="1"/>
    <col min="5139" max="5139" width="3.33203125" style="161" bestFit="1" customWidth="1"/>
    <col min="5140" max="5140" width="7.44140625" style="161" customWidth="1"/>
    <col min="5141" max="5141" width="7.5546875" style="161" customWidth="1"/>
    <col min="5142" max="5142" width="6.88671875" style="161" customWidth="1"/>
    <col min="5143" max="5143" width="8.88671875" style="161"/>
    <col min="5144" max="5144" width="9.44140625" style="161" customWidth="1"/>
    <col min="5145" max="5145" width="3.33203125" style="161" bestFit="1" customWidth="1"/>
    <col min="5146" max="5376" width="8.88671875" style="161"/>
    <col min="5377" max="5377" width="3.33203125" style="161" bestFit="1" customWidth="1"/>
    <col min="5378" max="5378" width="12.5546875" style="161" bestFit="1" customWidth="1"/>
    <col min="5379" max="5379" width="38.33203125" style="161" bestFit="1" customWidth="1"/>
    <col min="5380" max="5380" width="3.44140625" style="161" bestFit="1" customWidth="1"/>
    <col min="5381" max="5381" width="4" style="161" bestFit="1" customWidth="1"/>
    <col min="5382" max="5382" width="3.33203125" style="161" bestFit="1" customWidth="1"/>
    <col min="5383" max="5383" width="3.5546875" style="161" bestFit="1" customWidth="1"/>
    <col min="5384" max="5384" width="5.44140625" style="161" bestFit="1" customWidth="1"/>
    <col min="5385" max="5386" width="4.5546875" style="161" bestFit="1" customWidth="1"/>
    <col min="5387" max="5387" width="7" style="161" bestFit="1" customWidth="1"/>
    <col min="5388" max="5388" width="5.44140625" style="161" bestFit="1" customWidth="1"/>
    <col min="5389" max="5390" width="4.5546875" style="161" bestFit="1" customWidth="1"/>
    <col min="5391" max="5391" width="7" style="161" bestFit="1" customWidth="1"/>
    <col min="5392" max="5392" width="9.6640625" style="161" customWidth="1"/>
    <col min="5393" max="5393" width="7.33203125" style="161" bestFit="1" customWidth="1"/>
    <col min="5394" max="5394" width="7.5546875" style="161" bestFit="1" customWidth="1"/>
    <col min="5395" max="5395" width="3.33203125" style="161" bestFit="1" customWidth="1"/>
    <col min="5396" max="5396" width="7.44140625" style="161" customWidth="1"/>
    <col min="5397" max="5397" width="7.5546875" style="161" customWidth="1"/>
    <col min="5398" max="5398" width="6.88671875" style="161" customWidth="1"/>
    <col min="5399" max="5399" width="8.88671875" style="161"/>
    <col min="5400" max="5400" width="9.44140625" style="161" customWidth="1"/>
    <col min="5401" max="5401" width="3.33203125" style="161" bestFit="1" customWidth="1"/>
    <col min="5402" max="5632" width="8.88671875" style="161"/>
    <col min="5633" max="5633" width="3.33203125" style="161" bestFit="1" customWidth="1"/>
    <col min="5634" max="5634" width="12.5546875" style="161" bestFit="1" customWidth="1"/>
    <col min="5635" max="5635" width="38.33203125" style="161" bestFit="1" customWidth="1"/>
    <col min="5636" max="5636" width="3.44140625" style="161" bestFit="1" customWidth="1"/>
    <col min="5637" max="5637" width="4" style="161" bestFit="1" customWidth="1"/>
    <col min="5638" max="5638" width="3.33203125" style="161" bestFit="1" customWidth="1"/>
    <col min="5639" max="5639" width="3.5546875" style="161" bestFit="1" customWidth="1"/>
    <col min="5640" max="5640" width="5.44140625" style="161" bestFit="1" customWidth="1"/>
    <col min="5641" max="5642" width="4.5546875" style="161" bestFit="1" customWidth="1"/>
    <col min="5643" max="5643" width="7" style="161" bestFit="1" customWidth="1"/>
    <col min="5644" max="5644" width="5.44140625" style="161" bestFit="1" customWidth="1"/>
    <col min="5645" max="5646" width="4.5546875" style="161" bestFit="1" customWidth="1"/>
    <col min="5647" max="5647" width="7" style="161" bestFit="1" customWidth="1"/>
    <col min="5648" max="5648" width="9.6640625" style="161" customWidth="1"/>
    <col min="5649" max="5649" width="7.33203125" style="161" bestFit="1" customWidth="1"/>
    <col min="5650" max="5650" width="7.5546875" style="161" bestFit="1" customWidth="1"/>
    <col min="5651" max="5651" width="3.33203125" style="161" bestFit="1" customWidth="1"/>
    <col min="5652" max="5652" width="7.44140625" style="161" customWidth="1"/>
    <col min="5653" max="5653" width="7.5546875" style="161" customWidth="1"/>
    <col min="5654" max="5654" width="6.88671875" style="161" customWidth="1"/>
    <col min="5655" max="5655" width="8.88671875" style="161"/>
    <col min="5656" max="5656" width="9.44140625" style="161" customWidth="1"/>
    <col min="5657" max="5657" width="3.33203125" style="161" bestFit="1" customWidth="1"/>
    <col min="5658" max="5888" width="8.88671875" style="161"/>
    <col min="5889" max="5889" width="3.33203125" style="161" bestFit="1" customWidth="1"/>
    <col min="5890" max="5890" width="12.5546875" style="161" bestFit="1" customWidth="1"/>
    <col min="5891" max="5891" width="38.33203125" style="161" bestFit="1" customWidth="1"/>
    <col min="5892" max="5892" width="3.44140625" style="161" bestFit="1" customWidth="1"/>
    <col min="5893" max="5893" width="4" style="161" bestFit="1" customWidth="1"/>
    <col min="5894" max="5894" width="3.33203125" style="161" bestFit="1" customWidth="1"/>
    <col min="5895" max="5895" width="3.5546875" style="161" bestFit="1" customWidth="1"/>
    <col min="5896" max="5896" width="5.44140625" style="161" bestFit="1" customWidth="1"/>
    <col min="5897" max="5898" width="4.5546875" style="161" bestFit="1" customWidth="1"/>
    <col min="5899" max="5899" width="7" style="161" bestFit="1" customWidth="1"/>
    <col min="5900" max="5900" width="5.44140625" style="161" bestFit="1" customWidth="1"/>
    <col min="5901" max="5902" width="4.5546875" style="161" bestFit="1" customWidth="1"/>
    <col min="5903" max="5903" width="7" style="161" bestFit="1" customWidth="1"/>
    <col min="5904" max="5904" width="9.6640625" style="161" customWidth="1"/>
    <col min="5905" max="5905" width="7.33203125" style="161" bestFit="1" customWidth="1"/>
    <col min="5906" max="5906" width="7.5546875" style="161" bestFit="1" customWidth="1"/>
    <col min="5907" max="5907" width="3.33203125" style="161" bestFit="1" customWidth="1"/>
    <col min="5908" max="5908" width="7.44140625" style="161" customWidth="1"/>
    <col min="5909" max="5909" width="7.5546875" style="161" customWidth="1"/>
    <col min="5910" max="5910" width="6.88671875" style="161" customWidth="1"/>
    <col min="5911" max="5911" width="8.88671875" style="161"/>
    <col min="5912" max="5912" width="9.44140625" style="161" customWidth="1"/>
    <col min="5913" max="5913" width="3.33203125" style="161" bestFit="1" customWidth="1"/>
    <col min="5914" max="6144" width="8.88671875" style="161"/>
    <col min="6145" max="6145" width="3.33203125" style="161" bestFit="1" customWidth="1"/>
    <col min="6146" max="6146" width="12.5546875" style="161" bestFit="1" customWidth="1"/>
    <col min="6147" max="6147" width="38.33203125" style="161" bestFit="1" customWidth="1"/>
    <col min="6148" max="6148" width="3.44140625" style="161" bestFit="1" customWidth="1"/>
    <col min="6149" max="6149" width="4" style="161" bestFit="1" customWidth="1"/>
    <col min="6150" max="6150" width="3.33203125" style="161" bestFit="1" customWidth="1"/>
    <col min="6151" max="6151" width="3.5546875" style="161" bestFit="1" customWidth="1"/>
    <col min="6152" max="6152" width="5.44140625" style="161" bestFit="1" customWidth="1"/>
    <col min="6153" max="6154" width="4.5546875" style="161" bestFit="1" customWidth="1"/>
    <col min="6155" max="6155" width="7" style="161" bestFit="1" customWidth="1"/>
    <col min="6156" max="6156" width="5.44140625" style="161" bestFit="1" customWidth="1"/>
    <col min="6157" max="6158" width="4.5546875" style="161" bestFit="1" customWidth="1"/>
    <col min="6159" max="6159" width="7" style="161" bestFit="1" customWidth="1"/>
    <col min="6160" max="6160" width="9.6640625" style="161" customWidth="1"/>
    <col min="6161" max="6161" width="7.33203125" style="161" bestFit="1" customWidth="1"/>
    <col min="6162" max="6162" width="7.5546875" style="161" bestFit="1" customWidth="1"/>
    <col min="6163" max="6163" width="3.33203125" style="161" bestFit="1" customWidth="1"/>
    <col min="6164" max="6164" width="7.44140625" style="161" customWidth="1"/>
    <col min="6165" max="6165" width="7.5546875" style="161" customWidth="1"/>
    <col min="6166" max="6166" width="6.88671875" style="161" customWidth="1"/>
    <col min="6167" max="6167" width="8.88671875" style="161"/>
    <col min="6168" max="6168" width="9.44140625" style="161" customWidth="1"/>
    <col min="6169" max="6169" width="3.33203125" style="161" bestFit="1" customWidth="1"/>
    <col min="6170" max="6400" width="8.88671875" style="161"/>
    <col min="6401" max="6401" width="3.33203125" style="161" bestFit="1" customWidth="1"/>
    <col min="6402" max="6402" width="12.5546875" style="161" bestFit="1" customWidth="1"/>
    <col min="6403" max="6403" width="38.33203125" style="161" bestFit="1" customWidth="1"/>
    <col min="6404" max="6404" width="3.44140625" style="161" bestFit="1" customWidth="1"/>
    <col min="6405" max="6405" width="4" style="161" bestFit="1" customWidth="1"/>
    <col min="6406" max="6406" width="3.33203125" style="161" bestFit="1" customWidth="1"/>
    <col min="6407" max="6407" width="3.5546875" style="161" bestFit="1" customWidth="1"/>
    <col min="6408" max="6408" width="5.44140625" style="161" bestFit="1" customWidth="1"/>
    <col min="6409" max="6410" width="4.5546875" style="161" bestFit="1" customWidth="1"/>
    <col min="6411" max="6411" width="7" style="161" bestFit="1" customWidth="1"/>
    <col min="6412" max="6412" width="5.44140625" style="161" bestFit="1" customWidth="1"/>
    <col min="6413" max="6414" width="4.5546875" style="161" bestFit="1" customWidth="1"/>
    <col min="6415" max="6415" width="7" style="161" bestFit="1" customWidth="1"/>
    <col min="6416" max="6416" width="9.6640625" style="161" customWidth="1"/>
    <col min="6417" max="6417" width="7.33203125" style="161" bestFit="1" customWidth="1"/>
    <col min="6418" max="6418" width="7.5546875" style="161" bestFit="1" customWidth="1"/>
    <col min="6419" max="6419" width="3.33203125" style="161" bestFit="1" customWidth="1"/>
    <col min="6420" max="6420" width="7.44140625" style="161" customWidth="1"/>
    <col min="6421" max="6421" width="7.5546875" style="161" customWidth="1"/>
    <col min="6422" max="6422" width="6.88671875" style="161" customWidth="1"/>
    <col min="6423" max="6423" width="8.88671875" style="161"/>
    <col min="6424" max="6424" width="9.44140625" style="161" customWidth="1"/>
    <col min="6425" max="6425" width="3.33203125" style="161" bestFit="1" customWidth="1"/>
    <col min="6426" max="6656" width="8.88671875" style="161"/>
    <col min="6657" max="6657" width="3.33203125" style="161" bestFit="1" customWidth="1"/>
    <col min="6658" max="6658" width="12.5546875" style="161" bestFit="1" customWidth="1"/>
    <col min="6659" max="6659" width="38.33203125" style="161" bestFit="1" customWidth="1"/>
    <col min="6660" max="6660" width="3.44140625" style="161" bestFit="1" customWidth="1"/>
    <col min="6661" max="6661" width="4" style="161" bestFit="1" customWidth="1"/>
    <col min="6662" max="6662" width="3.33203125" style="161" bestFit="1" customWidth="1"/>
    <col min="6663" max="6663" width="3.5546875" style="161" bestFit="1" customWidth="1"/>
    <col min="6664" max="6664" width="5.44140625" style="161" bestFit="1" customWidth="1"/>
    <col min="6665" max="6666" width="4.5546875" style="161" bestFit="1" customWidth="1"/>
    <col min="6667" max="6667" width="7" style="161" bestFit="1" customWidth="1"/>
    <col min="6668" max="6668" width="5.44140625" style="161" bestFit="1" customWidth="1"/>
    <col min="6669" max="6670" width="4.5546875" style="161" bestFit="1" customWidth="1"/>
    <col min="6671" max="6671" width="7" style="161" bestFit="1" customWidth="1"/>
    <col min="6672" max="6672" width="9.6640625" style="161" customWidth="1"/>
    <col min="6673" max="6673" width="7.33203125" style="161" bestFit="1" customWidth="1"/>
    <col min="6674" max="6674" width="7.5546875" style="161" bestFit="1" customWidth="1"/>
    <col min="6675" max="6675" width="3.33203125" style="161" bestFit="1" customWidth="1"/>
    <col min="6676" max="6676" width="7.44140625" style="161" customWidth="1"/>
    <col min="6677" max="6677" width="7.5546875" style="161" customWidth="1"/>
    <col min="6678" max="6678" width="6.88671875" style="161" customWidth="1"/>
    <col min="6679" max="6679" width="8.88671875" style="161"/>
    <col min="6680" max="6680" width="9.44140625" style="161" customWidth="1"/>
    <col min="6681" max="6681" width="3.33203125" style="161" bestFit="1" customWidth="1"/>
    <col min="6682" max="6912" width="8.88671875" style="161"/>
    <col min="6913" max="6913" width="3.33203125" style="161" bestFit="1" customWidth="1"/>
    <col min="6914" max="6914" width="12.5546875" style="161" bestFit="1" customWidth="1"/>
    <col min="6915" max="6915" width="38.33203125" style="161" bestFit="1" customWidth="1"/>
    <col min="6916" max="6916" width="3.44140625" style="161" bestFit="1" customWidth="1"/>
    <col min="6917" max="6917" width="4" style="161" bestFit="1" customWidth="1"/>
    <col min="6918" max="6918" width="3.33203125" style="161" bestFit="1" customWidth="1"/>
    <col min="6919" max="6919" width="3.5546875" style="161" bestFit="1" customWidth="1"/>
    <col min="6920" max="6920" width="5.44140625" style="161" bestFit="1" customWidth="1"/>
    <col min="6921" max="6922" width="4.5546875" style="161" bestFit="1" customWidth="1"/>
    <col min="6923" max="6923" width="7" style="161" bestFit="1" customWidth="1"/>
    <col min="6924" max="6924" width="5.44140625" style="161" bestFit="1" customWidth="1"/>
    <col min="6925" max="6926" width="4.5546875" style="161" bestFit="1" customWidth="1"/>
    <col min="6927" max="6927" width="7" style="161" bestFit="1" customWidth="1"/>
    <col min="6928" max="6928" width="9.6640625" style="161" customWidth="1"/>
    <col min="6929" max="6929" width="7.33203125" style="161" bestFit="1" customWidth="1"/>
    <col min="6930" max="6930" width="7.5546875" style="161" bestFit="1" customWidth="1"/>
    <col min="6931" max="6931" width="3.33203125" style="161" bestFit="1" customWidth="1"/>
    <col min="6932" max="6932" width="7.44140625" style="161" customWidth="1"/>
    <col min="6933" max="6933" width="7.5546875" style="161" customWidth="1"/>
    <col min="6934" max="6934" width="6.88671875" style="161" customWidth="1"/>
    <col min="6935" max="6935" width="8.88671875" style="161"/>
    <col min="6936" max="6936" width="9.44140625" style="161" customWidth="1"/>
    <col min="6937" max="6937" width="3.33203125" style="161" bestFit="1" customWidth="1"/>
    <col min="6938" max="7168" width="8.88671875" style="161"/>
    <col min="7169" max="7169" width="3.33203125" style="161" bestFit="1" customWidth="1"/>
    <col min="7170" max="7170" width="12.5546875" style="161" bestFit="1" customWidth="1"/>
    <col min="7171" max="7171" width="38.33203125" style="161" bestFit="1" customWidth="1"/>
    <col min="7172" max="7172" width="3.44140625" style="161" bestFit="1" customWidth="1"/>
    <col min="7173" max="7173" width="4" style="161" bestFit="1" customWidth="1"/>
    <col min="7174" max="7174" width="3.33203125" style="161" bestFit="1" customWidth="1"/>
    <col min="7175" max="7175" width="3.5546875" style="161" bestFit="1" customWidth="1"/>
    <col min="7176" max="7176" width="5.44140625" style="161" bestFit="1" customWidth="1"/>
    <col min="7177" max="7178" width="4.5546875" style="161" bestFit="1" customWidth="1"/>
    <col min="7179" max="7179" width="7" style="161" bestFit="1" customWidth="1"/>
    <col min="7180" max="7180" width="5.44140625" style="161" bestFit="1" customWidth="1"/>
    <col min="7181" max="7182" width="4.5546875" style="161" bestFit="1" customWidth="1"/>
    <col min="7183" max="7183" width="7" style="161" bestFit="1" customWidth="1"/>
    <col min="7184" max="7184" width="9.6640625" style="161" customWidth="1"/>
    <col min="7185" max="7185" width="7.33203125" style="161" bestFit="1" customWidth="1"/>
    <col min="7186" max="7186" width="7.5546875" style="161" bestFit="1" customWidth="1"/>
    <col min="7187" max="7187" width="3.33203125" style="161" bestFit="1" customWidth="1"/>
    <col min="7188" max="7188" width="7.44140625" style="161" customWidth="1"/>
    <col min="7189" max="7189" width="7.5546875" style="161" customWidth="1"/>
    <col min="7190" max="7190" width="6.88671875" style="161" customWidth="1"/>
    <col min="7191" max="7191" width="8.88671875" style="161"/>
    <col min="7192" max="7192" width="9.44140625" style="161" customWidth="1"/>
    <col min="7193" max="7193" width="3.33203125" style="161" bestFit="1" customWidth="1"/>
    <col min="7194" max="7424" width="8.88671875" style="161"/>
    <col min="7425" max="7425" width="3.33203125" style="161" bestFit="1" customWidth="1"/>
    <col min="7426" max="7426" width="12.5546875" style="161" bestFit="1" customWidth="1"/>
    <col min="7427" max="7427" width="38.33203125" style="161" bestFit="1" customWidth="1"/>
    <col min="7428" max="7428" width="3.44140625" style="161" bestFit="1" customWidth="1"/>
    <col min="7429" max="7429" width="4" style="161" bestFit="1" customWidth="1"/>
    <col min="7430" max="7430" width="3.33203125" style="161" bestFit="1" customWidth="1"/>
    <col min="7431" max="7431" width="3.5546875" style="161" bestFit="1" customWidth="1"/>
    <col min="7432" max="7432" width="5.44140625" style="161" bestFit="1" customWidth="1"/>
    <col min="7433" max="7434" width="4.5546875" style="161" bestFit="1" customWidth="1"/>
    <col min="7435" max="7435" width="7" style="161" bestFit="1" customWidth="1"/>
    <col min="7436" max="7436" width="5.44140625" style="161" bestFit="1" customWidth="1"/>
    <col min="7437" max="7438" width="4.5546875" style="161" bestFit="1" customWidth="1"/>
    <col min="7439" max="7439" width="7" style="161" bestFit="1" customWidth="1"/>
    <col min="7440" max="7440" width="9.6640625" style="161" customWidth="1"/>
    <col min="7441" max="7441" width="7.33203125" style="161" bestFit="1" customWidth="1"/>
    <col min="7442" max="7442" width="7.5546875" style="161" bestFit="1" customWidth="1"/>
    <col min="7443" max="7443" width="3.33203125" style="161" bestFit="1" customWidth="1"/>
    <col min="7444" max="7444" width="7.44140625" style="161" customWidth="1"/>
    <col min="7445" max="7445" width="7.5546875" style="161" customWidth="1"/>
    <col min="7446" max="7446" width="6.88671875" style="161" customWidth="1"/>
    <col min="7447" max="7447" width="8.88671875" style="161"/>
    <col min="7448" max="7448" width="9.44140625" style="161" customWidth="1"/>
    <col min="7449" max="7449" width="3.33203125" style="161" bestFit="1" customWidth="1"/>
    <col min="7450" max="7680" width="8.88671875" style="161"/>
    <col min="7681" max="7681" width="3.33203125" style="161" bestFit="1" customWidth="1"/>
    <col min="7682" max="7682" width="12.5546875" style="161" bestFit="1" customWidth="1"/>
    <col min="7683" max="7683" width="38.33203125" style="161" bestFit="1" customWidth="1"/>
    <col min="7684" max="7684" width="3.44140625" style="161" bestFit="1" customWidth="1"/>
    <col min="7685" max="7685" width="4" style="161" bestFit="1" customWidth="1"/>
    <col min="7686" max="7686" width="3.33203125" style="161" bestFit="1" customWidth="1"/>
    <col min="7687" max="7687" width="3.5546875" style="161" bestFit="1" customWidth="1"/>
    <col min="7688" max="7688" width="5.44140625" style="161" bestFit="1" customWidth="1"/>
    <col min="7689" max="7690" width="4.5546875" style="161" bestFit="1" customWidth="1"/>
    <col min="7691" max="7691" width="7" style="161" bestFit="1" customWidth="1"/>
    <col min="7692" max="7692" width="5.44140625" style="161" bestFit="1" customWidth="1"/>
    <col min="7693" max="7694" width="4.5546875" style="161" bestFit="1" customWidth="1"/>
    <col min="7695" max="7695" width="7" style="161" bestFit="1" customWidth="1"/>
    <col min="7696" max="7696" width="9.6640625" style="161" customWidth="1"/>
    <col min="7697" max="7697" width="7.33203125" style="161" bestFit="1" customWidth="1"/>
    <col min="7698" max="7698" width="7.5546875" style="161" bestFit="1" customWidth="1"/>
    <col min="7699" max="7699" width="3.33203125" style="161" bestFit="1" customWidth="1"/>
    <col min="7700" max="7700" width="7.44140625" style="161" customWidth="1"/>
    <col min="7701" max="7701" width="7.5546875" style="161" customWidth="1"/>
    <col min="7702" max="7702" width="6.88671875" style="161" customWidth="1"/>
    <col min="7703" max="7703" width="8.88671875" style="161"/>
    <col min="7704" max="7704" width="9.44140625" style="161" customWidth="1"/>
    <col min="7705" max="7705" width="3.33203125" style="161" bestFit="1" customWidth="1"/>
    <col min="7706" max="7936" width="8.88671875" style="161"/>
    <col min="7937" max="7937" width="3.33203125" style="161" bestFit="1" customWidth="1"/>
    <col min="7938" max="7938" width="12.5546875" style="161" bestFit="1" customWidth="1"/>
    <col min="7939" max="7939" width="38.33203125" style="161" bestFit="1" customWidth="1"/>
    <col min="7940" max="7940" width="3.44140625" style="161" bestFit="1" customWidth="1"/>
    <col min="7941" max="7941" width="4" style="161" bestFit="1" customWidth="1"/>
    <col min="7942" max="7942" width="3.33203125" style="161" bestFit="1" customWidth="1"/>
    <col min="7943" max="7943" width="3.5546875" style="161" bestFit="1" customWidth="1"/>
    <col min="7944" max="7944" width="5.44140625" style="161" bestFit="1" customWidth="1"/>
    <col min="7945" max="7946" width="4.5546875" style="161" bestFit="1" customWidth="1"/>
    <col min="7947" max="7947" width="7" style="161" bestFit="1" customWidth="1"/>
    <col min="7948" max="7948" width="5.44140625" style="161" bestFit="1" customWidth="1"/>
    <col min="7949" max="7950" width="4.5546875" style="161" bestFit="1" customWidth="1"/>
    <col min="7951" max="7951" width="7" style="161" bestFit="1" customWidth="1"/>
    <col min="7952" max="7952" width="9.6640625" style="161" customWidth="1"/>
    <col min="7953" max="7953" width="7.33203125" style="161" bestFit="1" customWidth="1"/>
    <col min="7954" max="7954" width="7.5546875" style="161" bestFit="1" customWidth="1"/>
    <col min="7955" max="7955" width="3.33203125" style="161" bestFit="1" customWidth="1"/>
    <col min="7956" max="7956" width="7.44140625" style="161" customWidth="1"/>
    <col min="7957" max="7957" width="7.5546875" style="161" customWidth="1"/>
    <col min="7958" max="7958" width="6.88671875" style="161" customWidth="1"/>
    <col min="7959" max="7959" width="8.88671875" style="161"/>
    <col min="7960" max="7960" width="9.44140625" style="161" customWidth="1"/>
    <col min="7961" max="7961" width="3.33203125" style="161" bestFit="1" customWidth="1"/>
    <col min="7962" max="8192" width="8.88671875" style="161"/>
    <col min="8193" max="8193" width="3.33203125" style="161" bestFit="1" customWidth="1"/>
    <col min="8194" max="8194" width="12.5546875" style="161" bestFit="1" customWidth="1"/>
    <col min="8195" max="8195" width="38.33203125" style="161" bestFit="1" customWidth="1"/>
    <col min="8196" max="8196" width="3.44140625" style="161" bestFit="1" customWidth="1"/>
    <col min="8197" max="8197" width="4" style="161" bestFit="1" customWidth="1"/>
    <col min="8198" max="8198" width="3.33203125" style="161" bestFit="1" customWidth="1"/>
    <col min="8199" max="8199" width="3.5546875" style="161" bestFit="1" customWidth="1"/>
    <col min="8200" max="8200" width="5.44140625" style="161" bestFit="1" customWidth="1"/>
    <col min="8201" max="8202" width="4.5546875" style="161" bestFit="1" customWidth="1"/>
    <col min="8203" max="8203" width="7" style="161" bestFit="1" customWidth="1"/>
    <col min="8204" max="8204" width="5.44140625" style="161" bestFit="1" customWidth="1"/>
    <col min="8205" max="8206" width="4.5546875" style="161" bestFit="1" customWidth="1"/>
    <col min="8207" max="8207" width="7" style="161" bestFit="1" customWidth="1"/>
    <col min="8208" max="8208" width="9.6640625" style="161" customWidth="1"/>
    <col min="8209" max="8209" width="7.33203125" style="161" bestFit="1" customWidth="1"/>
    <col min="8210" max="8210" width="7.5546875" style="161" bestFit="1" customWidth="1"/>
    <col min="8211" max="8211" width="3.33203125" style="161" bestFit="1" customWidth="1"/>
    <col min="8212" max="8212" width="7.44140625" style="161" customWidth="1"/>
    <col min="8213" max="8213" width="7.5546875" style="161" customWidth="1"/>
    <col min="8214" max="8214" width="6.88671875" style="161" customWidth="1"/>
    <col min="8215" max="8215" width="8.88671875" style="161"/>
    <col min="8216" max="8216" width="9.44140625" style="161" customWidth="1"/>
    <col min="8217" max="8217" width="3.33203125" style="161" bestFit="1" customWidth="1"/>
    <col min="8218" max="8448" width="8.88671875" style="161"/>
    <col min="8449" max="8449" width="3.33203125" style="161" bestFit="1" customWidth="1"/>
    <col min="8450" max="8450" width="12.5546875" style="161" bestFit="1" customWidth="1"/>
    <col min="8451" max="8451" width="38.33203125" style="161" bestFit="1" customWidth="1"/>
    <col min="8452" max="8452" width="3.44140625" style="161" bestFit="1" customWidth="1"/>
    <col min="8453" max="8453" width="4" style="161" bestFit="1" customWidth="1"/>
    <col min="8454" max="8454" width="3.33203125" style="161" bestFit="1" customWidth="1"/>
    <col min="8455" max="8455" width="3.5546875" style="161" bestFit="1" customWidth="1"/>
    <col min="8456" max="8456" width="5.44140625" style="161" bestFit="1" customWidth="1"/>
    <col min="8457" max="8458" width="4.5546875" style="161" bestFit="1" customWidth="1"/>
    <col min="8459" max="8459" width="7" style="161" bestFit="1" customWidth="1"/>
    <col min="8460" max="8460" width="5.44140625" style="161" bestFit="1" customWidth="1"/>
    <col min="8461" max="8462" width="4.5546875" style="161" bestFit="1" customWidth="1"/>
    <col min="8463" max="8463" width="7" style="161" bestFit="1" customWidth="1"/>
    <col min="8464" max="8464" width="9.6640625" style="161" customWidth="1"/>
    <col min="8465" max="8465" width="7.33203125" style="161" bestFit="1" customWidth="1"/>
    <col min="8466" max="8466" width="7.5546875" style="161" bestFit="1" customWidth="1"/>
    <col min="8467" max="8467" width="3.33203125" style="161" bestFit="1" customWidth="1"/>
    <col min="8468" max="8468" width="7.44140625" style="161" customWidth="1"/>
    <col min="8469" max="8469" width="7.5546875" style="161" customWidth="1"/>
    <col min="8470" max="8470" width="6.88671875" style="161" customWidth="1"/>
    <col min="8471" max="8471" width="8.88671875" style="161"/>
    <col min="8472" max="8472" width="9.44140625" style="161" customWidth="1"/>
    <col min="8473" max="8473" width="3.33203125" style="161" bestFit="1" customWidth="1"/>
    <col min="8474" max="8704" width="8.88671875" style="161"/>
    <col min="8705" max="8705" width="3.33203125" style="161" bestFit="1" customWidth="1"/>
    <col min="8706" max="8706" width="12.5546875" style="161" bestFit="1" customWidth="1"/>
    <col min="8707" max="8707" width="38.33203125" style="161" bestFit="1" customWidth="1"/>
    <col min="8708" max="8708" width="3.44140625" style="161" bestFit="1" customWidth="1"/>
    <col min="8709" max="8709" width="4" style="161" bestFit="1" customWidth="1"/>
    <col min="8710" max="8710" width="3.33203125" style="161" bestFit="1" customWidth="1"/>
    <col min="8711" max="8711" width="3.5546875" style="161" bestFit="1" customWidth="1"/>
    <col min="8712" max="8712" width="5.44140625" style="161" bestFit="1" customWidth="1"/>
    <col min="8713" max="8714" width="4.5546875" style="161" bestFit="1" customWidth="1"/>
    <col min="8715" max="8715" width="7" style="161" bestFit="1" customWidth="1"/>
    <col min="8716" max="8716" width="5.44140625" style="161" bestFit="1" customWidth="1"/>
    <col min="8717" max="8718" width="4.5546875" style="161" bestFit="1" customWidth="1"/>
    <col min="8719" max="8719" width="7" style="161" bestFit="1" customWidth="1"/>
    <col min="8720" max="8720" width="9.6640625" style="161" customWidth="1"/>
    <col min="8721" max="8721" width="7.33203125" style="161" bestFit="1" customWidth="1"/>
    <col min="8722" max="8722" width="7.5546875" style="161" bestFit="1" customWidth="1"/>
    <col min="8723" max="8723" width="3.33203125" style="161" bestFit="1" customWidth="1"/>
    <col min="8724" max="8724" width="7.44140625" style="161" customWidth="1"/>
    <col min="8725" max="8725" width="7.5546875" style="161" customWidth="1"/>
    <col min="8726" max="8726" width="6.88671875" style="161" customWidth="1"/>
    <col min="8727" max="8727" width="8.88671875" style="161"/>
    <col min="8728" max="8728" width="9.44140625" style="161" customWidth="1"/>
    <col min="8729" max="8729" width="3.33203125" style="161" bestFit="1" customWidth="1"/>
    <col min="8730" max="8960" width="8.88671875" style="161"/>
    <col min="8961" max="8961" width="3.33203125" style="161" bestFit="1" customWidth="1"/>
    <col min="8962" max="8962" width="12.5546875" style="161" bestFit="1" customWidth="1"/>
    <col min="8963" max="8963" width="38.33203125" style="161" bestFit="1" customWidth="1"/>
    <col min="8964" max="8964" width="3.44140625" style="161" bestFit="1" customWidth="1"/>
    <col min="8965" max="8965" width="4" style="161" bestFit="1" customWidth="1"/>
    <col min="8966" max="8966" width="3.33203125" style="161" bestFit="1" customWidth="1"/>
    <col min="8967" max="8967" width="3.5546875" style="161" bestFit="1" customWidth="1"/>
    <col min="8968" max="8968" width="5.44140625" style="161" bestFit="1" customWidth="1"/>
    <col min="8969" max="8970" width="4.5546875" style="161" bestFit="1" customWidth="1"/>
    <col min="8971" max="8971" width="7" style="161" bestFit="1" customWidth="1"/>
    <col min="8972" max="8972" width="5.44140625" style="161" bestFit="1" customWidth="1"/>
    <col min="8973" max="8974" width="4.5546875" style="161" bestFit="1" customWidth="1"/>
    <col min="8975" max="8975" width="7" style="161" bestFit="1" customWidth="1"/>
    <col min="8976" max="8976" width="9.6640625" style="161" customWidth="1"/>
    <col min="8977" max="8977" width="7.33203125" style="161" bestFit="1" customWidth="1"/>
    <col min="8978" max="8978" width="7.5546875" style="161" bestFit="1" customWidth="1"/>
    <col min="8979" max="8979" width="3.33203125" style="161" bestFit="1" customWidth="1"/>
    <col min="8980" max="8980" width="7.44140625" style="161" customWidth="1"/>
    <col min="8981" max="8981" width="7.5546875" style="161" customWidth="1"/>
    <col min="8982" max="8982" width="6.88671875" style="161" customWidth="1"/>
    <col min="8983" max="8983" width="8.88671875" style="161"/>
    <col min="8984" max="8984" width="9.44140625" style="161" customWidth="1"/>
    <col min="8985" max="8985" width="3.33203125" style="161" bestFit="1" customWidth="1"/>
    <col min="8986" max="9216" width="8.88671875" style="161"/>
    <col min="9217" max="9217" width="3.33203125" style="161" bestFit="1" customWidth="1"/>
    <col min="9218" max="9218" width="12.5546875" style="161" bestFit="1" customWidth="1"/>
    <col min="9219" max="9219" width="38.33203125" style="161" bestFit="1" customWidth="1"/>
    <col min="9220" max="9220" width="3.44140625" style="161" bestFit="1" customWidth="1"/>
    <col min="9221" max="9221" width="4" style="161" bestFit="1" customWidth="1"/>
    <col min="9222" max="9222" width="3.33203125" style="161" bestFit="1" customWidth="1"/>
    <col min="9223" max="9223" width="3.5546875" style="161" bestFit="1" customWidth="1"/>
    <col min="9224" max="9224" width="5.44140625" style="161" bestFit="1" customWidth="1"/>
    <col min="9225" max="9226" width="4.5546875" style="161" bestFit="1" customWidth="1"/>
    <col min="9227" max="9227" width="7" style="161" bestFit="1" customWidth="1"/>
    <col min="9228" max="9228" width="5.44140625" style="161" bestFit="1" customWidth="1"/>
    <col min="9229" max="9230" width="4.5546875" style="161" bestFit="1" customWidth="1"/>
    <col min="9231" max="9231" width="7" style="161" bestFit="1" customWidth="1"/>
    <col min="9232" max="9232" width="9.6640625" style="161" customWidth="1"/>
    <col min="9233" max="9233" width="7.33203125" style="161" bestFit="1" customWidth="1"/>
    <col min="9234" max="9234" width="7.5546875" style="161" bestFit="1" customWidth="1"/>
    <col min="9235" max="9235" width="3.33203125" style="161" bestFit="1" customWidth="1"/>
    <col min="9236" max="9236" width="7.44140625" style="161" customWidth="1"/>
    <col min="9237" max="9237" width="7.5546875" style="161" customWidth="1"/>
    <col min="9238" max="9238" width="6.88671875" style="161" customWidth="1"/>
    <col min="9239" max="9239" width="8.88671875" style="161"/>
    <col min="9240" max="9240" width="9.44140625" style="161" customWidth="1"/>
    <col min="9241" max="9241" width="3.33203125" style="161" bestFit="1" customWidth="1"/>
    <col min="9242" max="9472" width="8.88671875" style="161"/>
    <col min="9473" max="9473" width="3.33203125" style="161" bestFit="1" customWidth="1"/>
    <col min="9474" max="9474" width="12.5546875" style="161" bestFit="1" customWidth="1"/>
    <col min="9475" max="9475" width="38.33203125" style="161" bestFit="1" customWidth="1"/>
    <col min="9476" max="9476" width="3.44140625" style="161" bestFit="1" customWidth="1"/>
    <col min="9477" max="9477" width="4" style="161" bestFit="1" customWidth="1"/>
    <col min="9478" max="9478" width="3.33203125" style="161" bestFit="1" customWidth="1"/>
    <col min="9479" max="9479" width="3.5546875" style="161" bestFit="1" customWidth="1"/>
    <col min="9480" max="9480" width="5.44140625" style="161" bestFit="1" customWidth="1"/>
    <col min="9481" max="9482" width="4.5546875" style="161" bestFit="1" customWidth="1"/>
    <col min="9483" max="9483" width="7" style="161" bestFit="1" customWidth="1"/>
    <col min="9484" max="9484" width="5.44140625" style="161" bestFit="1" customWidth="1"/>
    <col min="9485" max="9486" width="4.5546875" style="161" bestFit="1" customWidth="1"/>
    <col min="9487" max="9487" width="7" style="161" bestFit="1" customWidth="1"/>
    <col min="9488" max="9488" width="9.6640625" style="161" customWidth="1"/>
    <col min="9489" max="9489" width="7.33203125" style="161" bestFit="1" customWidth="1"/>
    <col min="9490" max="9490" width="7.5546875" style="161" bestFit="1" customWidth="1"/>
    <col min="9491" max="9491" width="3.33203125" style="161" bestFit="1" customWidth="1"/>
    <col min="9492" max="9492" width="7.44140625" style="161" customWidth="1"/>
    <col min="9493" max="9493" width="7.5546875" style="161" customWidth="1"/>
    <col min="9494" max="9494" width="6.88671875" style="161" customWidth="1"/>
    <col min="9495" max="9495" width="8.88671875" style="161"/>
    <col min="9496" max="9496" width="9.44140625" style="161" customWidth="1"/>
    <col min="9497" max="9497" width="3.33203125" style="161" bestFit="1" customWidth="1"/>
    <col min="9498" max="9728" width="8.88671875" style="161"/>
    <col min="9729" max="9729" width="3.33203125" style="161" bestFit="1" customWidth="1"/>
    <col min="9730" max="9730" width="12.5546875" style="161" bestFit="1" customWidth="1"/>
    <col min="9731" max="9731" width="38.33203125" style="161" bestFit="1" customWidth="1"/>
    <col min="9732" max="9732" width="3.44140625" style="161" bestFit="1" customWidth="1"/>
    <col min="9733" max="9733" width="4" style="161" bestFit="1" customWidth="1"/>
    <col min="9734" max="9734" width="3.33203125" style="161" bestFit="1" customWidth="1"/>
    <col min="9735" max="9735" width="3.5546875" style="161" bestFit="1" customWidth="1"/>
    <col min="9736" max="9736" width="5.44140625" style="161" bestFit="1" customWidth="1"/>
    <col min="9737" max="9738" width="4.5546875" style="161" bestFit="1" customWidth="1"/>
    <col min="9739" max="9739" width="7" style="161" bestFit="1" customWidth="1"/>
    <col min="9740" max="9740" width="5.44140625" style="161" bestFit="1" customWidth="1"/>
    <col min="9741" max="9742" width="4.5546875" style="161" bestFit="1" customWidth="1"/>
    <col min="9743" max="9743" width="7" style="161" bestFit="1" customWidth="1"/>
    <col min="9744" max="9744" width="9.6640625" style="161" customWidth="1"/>
    <col min="9745" max="9745" width="7.33203125" style="161" bestFit="1" customWidth="1"/>
    <col min="9746" max="9746" width="7.5546875" style="161" bestFit="1" customWidth="1"/>
    <col min="9747" max="9747" width="3.33203125" style="161" bestFit="1" customWidth="1"/>
    <col min="9748" max="9748" width="7.44140625" style="161" customWidth="1"/>
    <col min="9749" max="9749" width="7.5546875" style="161" customWidth="1"/>
    <col min="9750" max="9750" width="6.88671875" style="161" customWidth="1"/>
    <col min="9751" max="9751" width="8.88671875" style="161"/>
    <col min="9752" max="9752" width="9.44140625" style="161" customWidth="1"/>
    <col min="9753" max="9753" width="3.33203125" style="161" bestFit="1" customWidth="1"/>
    <col min="9754" max="9984" width="8.88671875" style="161"/>
    <col min="9985" max="9985" width="3.33203125" style="161" bestFit="1" customWidth="1"/>
    <col min="9986" max="9986" width="12.5546875" style="161" bestFit="1" customWidth="1"/>
    <col min="9987" max="9987" width="38.33203125" style="161" bestFit="1" customWidth="1"/>
    <col min="9988" max="9988" width="3.44140625" style="161" bestFit="1" customWidth="1"/>
    <col min="9989" max="9989" width="4" style="161" bestFit="1" customWidth="1"/>
    <col min="9990" max="9990" width="3.33203125" style="161" bestFit="1" customWidth="1"/>
    <col min="9991" max="9991" width="3.5546875" style="161" bestFit="1" customWidth="1"/>
    <col min="9992" max="9992" width="5.44140625" style="161" bestFit="1" customWidth="1"/>
    <col min="9993" max="9994" width="4.5546875" style="161" bestFit="1" customWidth="1"/>
    <col min="9995" max="9995" width="7" style="161" bestFit="1" customWidth="1"/>
    <col min="9996" max="9996" width="5.44140625" style="161" bestFit="1" customWidth="1"/>
    <col min="9997" max="9998" width="4.5546875" style="161" bestFit="1" customWidth="1"/>
    <col min="9999" max="9999" width="7" style="161" bestFit="1" customWidth="1"/>
    <col min="10000" max="10000" width="9.6640625" style="161" customWidth="1"/>
    <col min="10001" max="10001" width="7.33203125" style="161" bestFit="1" customWidth="1"/>
    <col min="10002" max="10002" width="7.5546875" style="161" bestFit="1" customWidth="1"/>
    <col min="10003" max="10003" width="3.33203125" style="161" bestFit="1" customWidth="1"/>
    <col min="10004" max="10004" width="7.44140625" style="161" customWidth="1"/>
    <col min="10005" max="10005" width="7.5546875" style="161" customWidth="1"/>
    <col min="10006" max="10006" width="6.88671875" style="161" customWidth="1"/>
    <col min="10007" max="10007" width="8.88671875" style="161"/>
    <col min="10008" max="10008" width="9.44140625" style="161" customWidth="1"/>
    <col min="10009" max="10009" width="3.33203125" style="161" bestFit="1" customWidth="1"/>
    <col min="10010" max="10240" width="8.88671875" style="161"/>
    <col min="10241" max="10241" width="3.33203125" style="161" bestFit="1" customWidth="1"/>
    <col min="10242" max="10242" width="12.5546875" style="161" bestFit="1" customWidth="1"/>
    <col min="10243" max="10243" width="38.33203125" style="161" bestFit="1" customWidth="1"/>
    <col min="10244" max="10244" width="3.44140625" style="161" bestFit="1" customWidth="1"/>
    <col min="10245" max="10245" width="4" style="161" bestFit="1" customWidth="1"/>
    <col min="10246" max="10246" width="3.33203125" style="161" bestFit="1" customWidth="1"/>
    <col min="10247" max="10247" width="3.5546875" style="161" bestFit="1" customWidth="1"/>
    <col min="10248" max="10248" width="5.44140625" style="161" bestFit="1" customWidth="1"/>
    <col min="10249" max="10250" width="4.5546875" style="161" bestFit="1" customWidth="1"/>
    <col min="10251" max="10251" width="7" style="161" bestFit="1" customWidth="1"/>
    <col min="10252" max="10252" width="5.44140625" style="161" bestFit="1" customWidth="1"/>
    <col min="10253" max="10254" width="4.5546875" style="161" bestFit="1" customWidth="1"/>
    <col min="10255" max="10255" width="7" style="161" bestFit="1" customWidth="1"/>
    <col min="10256" max="10256" width="9.6640625" style="161" customWidth="1"/>
    <col min="10257" max="10257" width="7.33203125" style="161" bestFit="1" customWidth="1"/>
    <col min="10258" max="10258" width="7.5546875" style="161" bestFit="1" customWidth="1"/>
    <col min="10259" max="10259" width="3.33203125" style="161" bestFit="1" customWidth="1"/>
    <col min="10260" max="10260" width="7.44140625" style="161" customWidth="1"/>
    <col min="10261" max="10261" width="7.5546875" style="161" customWidth="1"/>
    <col min="10262" max="10262" width="6.88671875" style="161" customWidth="1"/>
    <col min="10263" max="10263" width="8.88671875" style="161"/>
    <col min="10264" max="10264" width="9.44140625" style="161" customWidth="1"/>
    <col min="10265" max="10265" width="3.33203125" style="161" bestFit="1" customWidth="1"/>
    <col min="10266" max="10496" width="8.88671875" style="161"/>
    <col min="10497" max="10497" width="3.33203125" style="161" bestFit="1" customWidth="1"/>
    <col min="10498" max="10498" width="12.5546875" style="161" bestFit="1" customWidth="1"/>
    <col min="10499" max="10499" width="38.33203125" style="161" bestFit="1" customWidth="1"/>
    <col min="10500" max="10500" width="3.44140625" style="161" bestFit="1" customWidth="1"/>
    <col min="10501" max="10501" width="4" style="161" bestFit="1" customWidth="1"/>
    <col min="10502" max="10502" width="3.33203125" style="161" bestFit="1" customWidth="1"/>
    <col min="10503" max="10503" width="3.5546875" style="161" bestFit="1" customWidth="1"/>
    <col min="10504" max="10504" width="5.44140625" style="161" bestFit="1" customWidth="1"/>
    <col min="10505" max="10506" width="4.5546875" style="161" bestFit="1" customWidth="1"/>
    <col min="10507" max="10507" width="7" style="161" bestFit="1" customWidth="1"/>
    <col min="10508" max="10508" width="5.44140625" style="161" bestFit="1" customWidth="1"/>
    <col min="10509" max="10510" width="4.5546875" style="161" bestFit="1" customWidth="1"/>
    <col min="10511" max="10511" width="7" style="161" bestFit="1" customWidth="1"/>
    <col min="10512" max="10512" width="9.6640625" style="161" customWidth="1"/>
    <col min="10513" max="10513" width="7.33203125" style="161" bestFit="1" customWidth="1"/>
    <col min="10514" max="10514" width="7.5546875" style="161" bestFit="1" customWidth="1"/>
    <col min="10515" max="10515" width="3.33203125" style="161" bestFit="1" customWidth="1"/>
    <col min="10516" max="10516" width="7.44140625" style="161" customWidth="1"/>
    <col min="10517" max="10517" width="7.5546875" style="161" customWidth="1"/>
    <col min="10518" max="10518" width="6.88671875" style="161" customWidth="1"/>
    <col min="10519" max="10519" width="8.88671875" style="161"/>
    <col min="10520" max="10520" width="9.44140625" style="161" customWidth="1"/>
    <col min="10521" max="10521" width="3.33203125" style="161" bestFit="1" customWidth="1"/>
    <col min="10522" max="10752" width="8.88671875" style="161"/>
    <col min="10753" max="10753" width="3.33203125" style="161" bestFit="1" customWidth="1"/>
    <col min="10754" max="10754" width="12.5546875" style="161" bestFit="1" customWidth="1"/>
    <col min="10755" max="10755" width="38.33203125" style="161" bestFit="1" customWidth="1"/>
    <col min="10756" max="10756" width="3.44140625" style="161" bestFit="1" customWidth="1"/>
    <col min="10757" max="10757" width="4" style="161" bestFit="1" customWidth="1"/>
    <col min="10758" max="10758" width="3.33203125" style="161" bestFit="1" customWidth="1"/>
    <col min="10759" max="10759" width="3.5546875" style="161" bestFit="1" customWidth="1"/>
    <col min="10760" max="10760" width="5.44140625" style="161" bestFit="1" customWidth="1"/>
    <col min="10761" max="10762" width="4.5546875" style="161" bestFit="1" customWidth="1"/>
    <col min="10763" max="10763" width="7" style="161" bestFit="1" customWidth="1"/>
    <col min="10764" max="10764" width="5.44140625" style="161" bestFit="1" customWidth="1"/>
    <col min="10765" max="10766" width="4.5546875" style="161" bestFit="1" customWidth="1"/>
    <col min="10767" max="10767" width="7" style="161" bestFit="1" customWidth="1"/>
    <col min="10768" max="10768" width="9.6640625" style="161" customWidth="1"/>
    <col min="10769" max="10769" width="7.33203125" style="161" bestFit="1" customWidth="1"/>
    <col min="10770" max="10770" width="7.5546875" style="161" bestFit="1" customWidth="1"/>
    <col min="10771" max="10771" width="3.33203125" style="161" bestFit="1" customWidth="1"/>
    <col min="10772" max="10772" width="7.44140625" style="161" customWidth="1"/>
    <col min="10773" max="10773" width="7.5546875" style="161" customWidth="1"/>
    <col min="10774" max="10774" width="6.88671875" style="161" customWidth="1"/>
    <col min="10775" max="10775" width="8.88671875" style="161"/>
    <col min="10776" max="10776" width="9.44140625" style="161" customWidth="1"/>
    <col min="10777" max="10777" width="3.33203125" style="161" bestFit="1" customWidth="1"/>
    <col min="10778" max="11008" width="8.88671875" style="161"/>
    <col min="11009" max="11009" width="3.33203125" style="161" bestFit="1" customWidth="1"/>
    <col min="11010" max="11010" width="12.5546875" style="161" bestFit="1" customWidth="1"/>
    <col min="11011" max="11011" width="38.33203125" style="161" bestFit="1" customWidth="1"/>
    <col min="11012" max="11012" width="3.44140625" style="161" bestFit="1" customWidth="1"/>
    <col min="11013" max="11013" width="4" style="161" bestFit="1" customWidth="1"/>
    <col min="11014" max="11014" width="3.33203125" style="161" bestFit="1" customWidth="1"/>
    <col min="11015" max="11015" width="3.5546875" style="161" bestFit="1" customWidth="1"/>
    <col min="11016" max="11016" width="5.44140625" style="161" bestFit="1" customWidth="1"/>
    <col min="11017" max="11018" width="4.5546875" style="161" bestFit="1" customWidth="1"/>
    <col min="11019" max="11019" width="7" style="161" bestFit="1" customWidth="1"/>
    <col min="11020" max="11020" width="5.44140625" style="161" bestFit="1" customWidth="1"/>
    <col min="11021" max="11022" width="4.5546875" style="161" bestFit="1" customWidth="1"/>
    <col min="11023" max="11023" width="7" style="161" bestFit="1" customWidth="1"/>
    <col min="11024" max="11024" width="9.6640625" style="161" customWidth="1"/>
    <col min="11025" max="11025" width="7.33203125" style="161" bestFit="1" customWidth="1"/>
    <col min="11026" max="11026" width="7.5546875" style="161" bestFit="1" customWidth="1"/>
    <col min="11027" max="11027" width="3.33203125" style="161" bestFit="1" customWidth="1"/>
    <col min="11028" max="11028" width="7.44140625" style="161" customWidth="1"/>
    <col min="11029" max="11029" width="7.5546875" style="161" customWidth="1"/>
    <col min="11030" max="11030" width="6.88671875" style="161" customWidth="1"/>
    <col min="11031" max="11031" width="8.88671875" style="161"/>
    <col min="11032" max="11032" width="9.44140625" style="161" customWidth="1"/>
    <col min="11033" max="11033" width="3.33203125" style="161" bestFit="1" customWidth="1"/>
    <col min="11034" max="11264" width="8.88671875" style="161"/>
    <col min="11265" max="11265" width="3.33203125" style="161" bestFit="1" customWidth="1"/>
    <col min="11266" max="11266" width="12.5546875" style="161" bestFit="1" customWidth="1"/>
    <col min="11267" max="11267" width="38.33203125" style="161" bestFit="1" customWidth="1"/>
    <col min="11268" max="11268" width="3.44140625" style="161" bestFit="1" customWidth="1"/>
    <col min="11269" max="11269" width="4" style="161" bestFit="1" customWidth="1"/>
    <col min="11270" max="11270" width="3.33203125" style="161" bestFit="1" customWidth="1"/>
    <col min="11271" max="11271" width="3.5546875" style="161" bestFit="1" customWidth="1"/>
    <col min="11272" max="11272" width="5.44140625" style="161" bestFit="1" customWidth="1"/>
    <col min="11273" max="11274" width="4.5546875" style="161" bestFit="1" customWidth="1"/>
    <col min="11275" max="11275" width="7" style="161" bestFit="1" customWidth="1"/>
    <col min="11276" max="11276" width="5.44140625" style="161" bestFit="1" customWidth="1"/>
    <col min="11277" max="11278" width="4.5546875" style="161" bestFit="1" customWidth="1"/>
    <col min="11279" max="11279" width="7" style="161" bestFit="1" customWidth="1"/>
    <col min="11280" max="11280" width="9.6640625" style="161" customWidth="1"/>
    <col min="11281" max="11281" width="7.33203125" style="161" bestFit="1" customWidth="1"/>
    <col min="11282" max="11282" width="7.5546875" style="161" bestFit="1" customWidth="1"/>
    <col min="11283" max="11283" width="3.33203125" style="161" bestFit="1" customWidth="1"/>
    <col min="11284" max="11284" width="7.44140625" style="161" customWidth="1"/>
    <col min="11285" max="11285" width="7.5546875" style="161" customWidth="1"/>
    <col min="11286" max="11286" width="6.88671875" style="161" customWidth="1"/>
    <col min="11287" max="11287" width="8.88671875" style="161"/>
    <col min="11288" max="11288" width="9.44140625" style="161" customWidth="1"/>
    <col min="11289" max="11289" width="3.33203125" style="161" bestFit="1" customWidth="1"/>
    <col min="11290" max="11520" width="8.88671875" style="161"/>
    <col min="11521" max="11521" width="3.33203125" style="161" bestFit="1" customWidth="1"/>
    <col min="11522" max="11522" width="12.5546875" style="161" bestFit="1" customWidth="1"/>
    <col min="11523" max="11523" width="38.33203125" style="161" bestFit="1" customWidth="1"/>
    <col min="11524" max="11524" width="3.44140625" style="161" bestFit="1" customWidth="1"/>
    <col min="11525" max="11525" width="4" style="161" bestFit="1" customWidth="1"/>
    <col min="11526" max="11526" width="3.33203125" style="161" bestFit="1" customWidth="1"/>
    <col min="11527" max="11527" width="3.5546875" style="161" bestFit="1" customWidth="1"/>
    <col min="11528" max="11528" width="5.44140625" style="161" bestFit="1" customWidth="1"/>
    <col min="11529" max="11530" width="4.5546875" style="161" bestFit="1" customWidth="1"/>
    <col min="11531" max="11531" width="7" style="161" bestFit="1" customWidth="1"/>
    <col min="11532" max="11532" width="5.44140625" style="161" bestFit="1" customWidth="1"/>
    <col min="11533" max="11534" width="4.5546875" style="161" bestFit="1" customWidth="1"/>
    <col min="11535" max="11535" width="7" style="161" bestFit="1" customWidth="1"/>
    <col min="11536" max="11536" width="9.6640625" style="161" customWidth="1"/>
    <col min="11537" max="11537" width="7.33203125" style="161" bestFit="1" customWidth="1"/>
    <col min="11538" max="11538" width="7.5546875" style="161" bestFit="1" customWidth="1"/>
    <col min="11539" max="11539" width="3.33203125" style="161" bestFit="1" customWidth="1"/>
    <col min="11540" max="11540" width="7.44140625" style="161" customWidth="1"/>
    <col min="11541" max="11541" width="7.5546875" style="161" customWidth="1"/>
    <col min="11542" max="11542" width="6.88671875" style="161" customWidth="1"/>
    <col min="11543" max="11543" width="8.88671875" style="161"/>
    <col min="11544" max="11544" width="9.44140625" style="161" customWidth="1"/>
    <col min="11545" max="11545" width="3.33203125" style="161" bestFit="1" customWidth="1"/>
    <col min="11546" max="11776" width="8.88671875" style="161"/>
    <col min="11777" max="11777" width="3.33203125" style="161" bestFit="1" customWidth="1"/>
    <col min="11778" max="11778" width="12.5546875" style="161" bestFit="1" customWidth="1"/>
    <col min="11779" max="11779" width="38.33203125" style="161" bestFit="1" customWidth="1"/>
    <col min="11780" max="11780" width="3.44140625" style="161" bestFit="1" customWidth="1"/>
    <col min="11781" max="11781" width="4" style="161" bestFit="1" customWidth="1"/>
    <col min="11782" max="11782" width="3.33203125" style="161" bestFit="1" customWidth="1"/>
    <col min="11783" max="11783" width="3.5546875" style="161" bestFit="1" customWidth="1"/>
    <col min="11784" max="11784" width="5.44140625" style="161" bestFit="1" customWidth="1"/>
    <col min="11785" max="11786" width="4.5546875" style="161" bestFit="1" customWidth="1"/>
    <col min="11787" max="11787" width="7" style="161" bestFit="1" customWidth="1"/>
    <col min="11788" max="11788" width="5.44140625" style="161" bestFit="1" customWidth="1"/>
    <col min="11789" max="11790" width="4.5546875" style="161" bestFit="1" customWidth="1"/>
    <col min="11791" max="11791" width="7" style="161" bestFit="1" customWidth="1"/>
    <col min="11792" max="11792" width="9.6640625" style="161" customWidth="1"/>
    <col min="11793" max="11793" width="7.33203125" style="161" bestFit="1" customWidth="1"/>
    <col min="11794" max="11794" width="7.5546875" style="161" bestFit="1" customWidth="1"/>
    <col min="11795" max="11795" width="3.33203125" style="161" bestFit="1" customWidth="1"/>
    <col min="11796" max="11796" width="7.44140625" style="161" customWidth="1"/>
    <col min="11797" max="11797" width="7.5546875" style="161" customWidth="1"/>
    <col min="11798" max="11798" width="6.88671875" style="161" customWidth="1"/>
    <col min="11799" max="11799" width="8.88671875" style="161"/>
    <col min="11800" max="11800" width="9.44140625" style="161" customWidth="1"/>
    <col min="11801" max="11801" width="3.33203125" style="161" bestFit="1" customWidth="1"/>
    <col min="11802" max="12032" width="8.88671875" style="161"/>
    <col min="12033" max="12033" width="3.33203125" style="161" bestFit="1" customWidth="1"/>
    <col min="12034" max="12034" width="12.5546875" style="161" bestFit="1" customWidth="1"/>
    <col min="12035" max="12035" width="38.33203125" style="161" bestFit="1" customWidth="1"/>
    <col min="12036" max="12036" width="3.44140625" style="161" bestFit="1" customWidth="1"/>
    <col min="12037" max="12037" width="4" style="161" bestFit="1" customWidth="1"/>
    <col min="12038" max="12038" width="3.33203125" style="161" bestFit="1" customWidth="1"/>
    <col min="12039" max="12039" width="3.5546875" style="161" bestFit="1" customWidth="1"/>
    <col min="12040" max="12040" width="5.44140625" style="161" bestFit="1" customWidth="1"/>
    <col min="12041" max="12042" width="4.5546875" style="161" bestFit="1" customWidth="1"/>
    <col min="12043" max="12043" width="7" style="161" bestFit="1" customWidth="1"/>
    <col min="12044" max="12044" width="5.44140625" style="161" bestFit="1" customWidth="1"/>
    <col min="12045" max="12046" width="4.5546875" style="161" bestFit="1" customWidth="1"/>
    <col min="12047" max="12047" width="7" style="161" bestFit="1" customWidth="1"/>
    <col min="12048" max="12048" width="9.6640625" style="161" customWidth="1"/>
    <col min="12049" max="12049" width="7.33203125" style="161" bestFit="1" customWidth="1"/>
    <col min="12050" max="12050" width="7.5546875" style="161" bestFit="1" customWidth="1"/>
    <col min="12051" max="12051" width="3.33203125" style="161" bestFit="1" customWidth="1"/>
    <col min="12052" max="12052" width="7.44140625" style="161" customWidth="1"/>
    <col min="12053" max="12053" width="7.5546875" style="161" customWidth="1"/>
    <col min="12054" max="12054" width="6.88671875" style="161" customWidth="1"/>
    <col min="12055" max="12055" width="8.88671875" style="161"/>
    <col min="12056" max="12056" width="9.44140625" style="161" customWidth="1"/>
    <col min="12057" max="12057" width="3.33203125" style="161" bestFit="1" customWidth="1"/>
    <col min="12058" max="12288" width="8.88671875" style="161"/>
    <col min="12289" max="12289" width="3.33203125" style="161" bestFit="1" customWidth="1"/>
    <col min="12290" max="12290" width="12.5546875" style="161" bestFit="1" customWidth="1"/>
    <col min="12291" max="12291" width="38.33203125" style="161" bestFit="1" customWidth="1"/>
    <col min="12292" max="12292" width="3.44140625" style="161" bestFit="1" customWidth="1"/>
    <col min="12293" max="12293" width="4" style="161" bestFit="1" customWidth="1"/>
    <col min="12294" max="12294" width="3.33203125" style="161" bestFit="1" customWidth="1"/>
    <col min="12295" max="12295" width="3.5546875" style="161" bestFit="1" customWidth="1"/>
    <col min="12296" max="12296" width="5.44140625" style="161" bestFit="1" customWidth="1"/>
    <col min="12297" max="12298" width="4.5546875" style="161" bestFit="1" customWidth="1"/>
    <col min="12299" max="12299" width="7" style="161" bestFit="1" customWidth="1"/>
    <col min="12300" max="12300" width="5.44140625" style="161" bestFit="1" customWidth="1"/>
    <col min="12301" max="12302" width="4.5546875" style="161" bestFit="1" customWidth="1"/>
    <col min="12303" max="12303" width="7" style="161" bestFit="1" customWidth="1"/>
    <col min="12304" max="12304" width="9.6640625" style="161" customWidth="1"/>
    <col min="12305" max="12305" width="7.33203125" style="161" bestFit="1" customWidth="1"/>
    <col min="12306" max="12306" width="7.5546875" style="161" bestFit="1" customWidth="1"/>
    <col min="12307" max="12307" width="3.33203125" style="161" bestFit="1" customWidth="1"/>
    <col min="12308" max="12308" width="7.44140625" style="161" customWidth="1"/>
    <col min="12309" max="12309" width="7.5546875" style="161" customWidth="1"/>
    <col min="12310" max="12310" width="6.88671875" style="161" customWidth="1"/>
    <col min="12311" max="12311" width="8.88671875" style="161"/>
    <col min="12312" max="12312" width="9.44140625" style="161" customWidth="1"/>
    <col min="12313" max="12313" width="3.33203125" style="161" bestFit="1" customWidth="1"/>
    <col min="12314" max="12544" width="8.88671875" style="161"/>
    <col min="12545" max="12545" width="3.33203125" style="161" bestFit="1" customWidth="1"/>
    <col min="12546" max="12546" width="12.5546875" style="161" bestFit="1" customWidth="1"/>
    <col min="12547" max="12547" width="38.33203125" style="161" bestFit="1" customWidth="1"/>
    <col min="12548" max="12548" width="3.44140625" style="161" bestFit="1" customWidth="1"/>
    <col min="12549" max="12549" width="4" style="161" bestFit="1" customWidth="1"/>
    <col min="12550" max="12550" width="3.33203125" style="161" bestFit="1" customWidth="1"/>
    <col min="12551" max="12551" width="3.5546875" style="161" bestFit="1" customWidth="1"/>
    <col min="12552" max="12552" width="5.44140625" style="161" bestFit="1" customWidth="1"/>
    <col min="12553" max="12554" width="4.5546875" style="161" bestFit="1" customWidth="1"/>
    <col min="12555" max="12555" width="7" style="161" bestFit="1" customWidth="1"/>
    <col min="12556" max="12556" width="5.44140625" style="161" bestFit="1" customWidth="1"/>
    <col min="12557" max="12558" width="4.5546875" style="161" bestFit="1" customWidth="1"/>
    <col min="12559" max="12559" width="7" style="161" bestFit="1" customWidth="1"/>
    <col min="12560" max="12560" width="9.6640625" style="161" customWidth="1"/>
    <col min="12561" max="12561" width="7.33203125" style="161" bestFit="1" customWidth="1"/>
    <col min="12562" max="12562" width="7.5546875" style="161" bestFit="1" customWidth="1"/>
    <col min="12563" max="12563" width="3.33203125" style="161" bestFit="1" customWidth="1"/>
    <col min="12564" max="12564" width="7.44140625" style="161" customWidth="1"/>
    <col min="12565" max="12565" width="7.5546875" style="161" customWidth="1"/>
    <col min="12566" max="12566" width="6.88671875" style="161" customWidth="1"/>
    <col min="12567" max="12567" width="8.88671875" style="161"/>
    <col min="12568" max="12568" width="9.44140625" style="161" customWidth="1"/>
    <col min="12569" max="12569" width="3.33203125" style="161" bestFit="1" customWidth="1"/>
    <col min="12570" max="12800" width="8.88671875" style="161"/>
    <col min="12801" max="12801" width="3.33203125" style="161" bestFit="1" customWidth="1"/>
    <col min="12802" max="12802" width="12.5546875" style="161" bestFit="1" customWidth="1"/>
    <col min="12803" max="12803" width="38.33203125" style="161" bestFit="1" customWidth="1"/>
    <col min="12804" max="12804" width="3.44140625" style="161" bestFit="1" customWidth="1"/>
    <col min="12805" max="12805" width="4" style="161" bestFit="1" customWidth="1"/>
    <col min="12806" max="12806" width="3.33203125" style="161" bestFit="1" customWidth="1"/>
    <col min="12807" max="12807" width="3.5546875" style="161" bestFit="1" customWidth="1"/>
    <col min="12808" max="12808" width="5.44140625" style="161" bestFit="1" customWidth="1"/>
    <col min="12809" max="12810" width="4.5546875" style="161" bestFit="1" customWidth="1"/>
    <col min="12811" max="12811" width="7" style="161" bestFit="1" customWidth="1"/>
    <col min="12812" max="12812" width="5.44140625" style="161" bestFit="1" customWidth="1"/>
    <col min="12813" max="12814" width="4.5546875" style="161" bestFit="1" customWidth="1"/>
    <col min="12815" max="12815" width="7" style="161" bestFit="1" customWidth="1"/>
    <col min="12816" max="12816" width="9.6640625" style="161" customWidth="1"/>
    <col min="12817" max="12817" width="7.33203125" style="161" bestFit="1" customWidth="1"/>
    <col min="12818" max="12818" width="7.5546875" style="161" bestFit="1" customWidth="1"/>
    <col min="12819" max="12819" width="3.33203125" style="161" bestFit="1" customWidth="1"/>
    <col min="12820" max="12820" width="7.44140625" style="161" customWidth="1"/>
    <col min="12821" max="12821" width="7.5546875" style="161" customWidth="1"/>
    <col min="12822" max="12822" width="6.88671875" style="161" customWidth="1"/>
    <col min="12823" max="12823" width="8.88671875" style="161"/>
    <col min="12824" max="12824" width="9.44140625" style="161" customWidth="1"/>
    <col min="12825" max="12825" width="3.33203125" style="161" bestFit="1" customWidth="1"/>
    <col min="12826" max="13056" width="8.88671875" style="161"/>
    <col min="13057" max="13057" width="3.33203125" style="161" bestFit="1" customWidth="1"/>
    <col min="13058" max="13058" width="12.5546875" style="161" bestFit="1" customWidth="1"/>
    <col min="13059" max="13059" width="38.33203125" style="161" bestFit="1" customWidth="1"/>
    <col min="13060" max="13060" width="3.44140625" style="161" bestFit="1" customWidth="1"/>
    <col min="13061" max="13061" width="4" style="161" bestFit="1" customWidth="1"/>
    <col min="13062" max="13062" width="3.33203125" style="161" bestFit="1" customWidth="1"/>
    <col min="13063" max="13063" width="3.5546875" style="161" bestFit="1" customWidth="1"/>
    <col min="13064" max="13064" width="5.44140625" style="161" bestFit="1" customWidth="1"/>
    <col min="13065" max="13066" width="4.5546875" style="161" bestFit="1" customWidth="1"/>
    <col min="13067" max="13067" width="7" style="161" bestFit="1" customWidth="1"/>
    <col min="13068" max="13068" width="5.44140625" style="161" bestFit="1" customWidth="1"/>
    <col min="13069" max="13070" width="4.5546875" style="161" bestFit="1" customWidth="1"/>
    <col min="13071" max="13071" width="7" style="161" bestFit="1" customWidth="1"/>
    <col min="13072" max="13072" width="9.6640625" style="161" customWidth="1"/>
    <col min="13073" max="13073" width="7.33203125" style="161" bestFit="1" customWidth="1"/>
    <col min="13074" max="13074" width="7.5546875" style="161" bestFit="1" customWidth="1"/>
    <col min="13075" max="13075" width="3.33203125" style="161" bestFit="1" customWidth="1"/>
    <col min="13076" max="13076" width="7.44140625" style="161" customWidth="1"/>
    <col min="13077" max="13077" width="7.5546875" style="161" customWidth="1"/>
    <col min="13078" max="13078" width="6.88671875" style="161" customWidth="1"/>
    <col min="13079" max="13079" width="8.88671875" style="161"/>
    <col min="13080" max="13080" width="9.44140625" style="161" customWidth="1"/>
    <col min="13081" max="13081" width="3.33203125" style="161" bestFit="1" customWidth="1"/>
    <col min="13082" max="13312" width="8.88671875" style="161"/>
    <col min="13313" max="13313" width="3.33203125" style="161" bestFit="1" customWidth="1"/>
    <col min="13314" max="13314" width="12.5546875" style="161" bestFit="1" customWidth="1"/>
    <col min="13315" max="13315" width="38.33203125" style="161" bestFit="1" customWidth="1"/>
    <col min="13316" max="13316" width="3.44140625" style="161" bestFit="1" customWidth="1"/>
    <col min="13317" max="13317" width="4" style="161" bestFit="1" customWidth="1"/>
    <col min="13318" max="13318" width="3.33203125" style="161" bestFit="1" customWidth="1"/>
    <col min="13319" max="13319" width="3.5546875" style="161" bestFit="1" customWidth="1"/>
    <col min="13320" max="13320" width="5.44140625" style="161" bestFit="1" customWidth="1"/>
    <col min="13321" max="13322" width="4.5546875" style="161" bestFit="1" customWidth="1"/>
    <col min="13323" max="13323" width="7" style="161" bestFit="1" customWidth="1"/>
    <col min="13324" max="13324" width="5.44140625" style="161" bestFit="1" customWidth="1"/>
    <col min="13325" max="13326" width="4.5546875" style="161" bestFit="1" customWidth="1"/>
    <col min="13327" max="13327" width="7" style="161" bestFit="1" customWidth="1"/>
    <col min="13328" max="13328" width="9.6640625" style="161" customWidth="1"/>
    <col min="13329" max="13329" width="7.33203125" style="161" bestFit="1" customWidth="1"/>
    <col min="13330" max="13330" width="7.5546875" style="161" bestFit="1" customWidth="1"/>
    <col min="13331" max="13331" width="3.33203125" style="161" bestFit="1" customWidth="1"/>
    <col min="13332" max="13332" width="7.44140625" style="161" customWidth="1"/>
    <col min="13333" max="13333" width="7.5546875" style="161" customWidth="1"/>
    <col min="13334" max="13334" width="6.88671875" style="161" customWidth="1"/>
    <col min="13335" max="13335" width="8.88671875" style="161"/>
    <col min="13336" max="13336" width="9.44140625" style="161" customWidth="1"/>
    <col min="13337" max="13337" width="3.33203125" style="161" bestFit="1" customWidth="1"/>
    <col min="13338" max="13568" width="8.88671875" style="161"/>
    <col min="13569" max="13569" width="3.33203125" style="161" bestFit="1" customWidth="1"/>
    <col min="13570" max="13570" width="12.5546875" style="161" bestFit="1" customWidth="1"/>
    <col min="13571" max="13571" width="38.33203125" style="161" bestFit="1" customWidth="1"/>
    <col min="13572" max="13572" width="3.44140625" style="161" bestFit="1" customWidth="1"/>
    <col min="13573" max="13573" width="4" style="161" bestFit="1" customWidth="1"/>
    <col min="13574" max="13574" width="3.33203125" style="161" bestFit="1" customWidth="1"/>
    <col min="13575" max="13575" width="3.5546875" style="161" bestFit="1" customWidth="1"/>
    <col min="13576" max="13576" width="5.44140625" style="161" bestFit="1" customWidth="1"/>
    <col min="13577" max="13578" width="4.5546875" style="161" bestFit="1" customWidth="1"/>
    <col min="13579" max="13579" width="7" style="161" bestFit="1" customWidth="1"/>
    <col min="13580" max="13580" width="5.44140625" style="161" bestFit="1" customWidth="1"/>
    <col min="13581" max="13582" width="4.5546875" style="161" bestFit="1" customWidth="1"/>
    <col min="13583" max="13583" width="7" style="161" bestFit="1" customWidth="1"/>
    <col min="13584" max="13584" width="9.6640625" style="161" customWidth="1"/>
    <col min="13585" max="13585" width="7.33203125" style="161" bestFit="1" customWidth="1"/>
    <col min="13586" max="13586" width="7.5546875" style="161" bestFit="1" customWidth="1"/>
    <col min="13587" max="13587" width="3.33203125" style="161" bestFit="1" customWidth="1"/>
    <col min="13588" max="13588" width="7.44140625" style="161" customWidth="1"/>
    <col min="13589" max="13589" width="7.5546875" style="161" customWidth="1"/>
    <col min="13590" max="13590" width="6.88671875" style="161" customWidth="1"/>
    <col min="13591" max="13591" width="8.88671875" style="161"/>
    <col min="13592" max="13592" width="9.44140625" style="161" customWidth="1"/>
    <col min="13593" max="13593" width="3.33203125" style="161" bestFit="1" customWidth="1"/>
    <col min="13594" max="13824" width="8.88671875" style="161"/>
    <col min="13825" max="13825" width="3.33203125" style="161" bestFit="1" customWidth="1"/>
    <col min="13826" max="13826" width="12.5546875" style="161" bestFit="1" customWidth="1"/>
    <col min="13827" max="13827" width="38.33203125" style="161" bestFit="1" customWidth="1"/>
    <col min="13828" max="13828" width="3.44140625" style="161" bestFit="1" customWidth="1"/>
    <col min="13829" max="13829" width="4" style="161" bestFit="1" customWidth="1"/>
    <col min="13830" max="13830" width="3.33203125" style="161" bestFit="1" customWidth="1"/>
    <col min="13831" max="13831" width="3.5546875" style="161" bestFit="1" customWidth="1"/>
    <col min="13832" max="13832" width="5.44140625" style="161" bestFit="1" customWidth="1"/>
    <col min="13833" max="13834" width="4.5546875" style="161" bestFit="1" customWidth="1"/>
    <col min="13835" max="13835" width="7" style="161" bestFit="1" customWidth="1"/>
    <col min="13836" max="13836" width="5.44140625" style="161" bestFit="1" customWidth="1"/>
    <col min="13837" max="13838" width="4.5546875" style="161" bestFit="1" customWidth="1"/>
    <col min="13839" max="13839" width="7" style="161" bestFit="1" customWidth="1"/>
    <col min="13840" max="13840" width="9.6640625" style="161" customWidth="1"/>
    <col min="13841" max="13841" width="7.33203125" style="161" bestFit="1" customWidth="1"/>
    <col min="13842" max="13842" width="7.5546875" style="161" bestFit="1" customWidth="1"/>
    <col min="13843" max="13843" width="3.33203125" style="161" bestFit="1" customWidth="1"/>
    <col min="13844" max="13844" width="7.44140625" style="161" customWidth="1"/>
    <col min="13845" max="13845" width="7.5546875" style="161" customWidth="1"/>
    <col min="13846" max="13846" width="6.88671875" style="161" customWidth="1"/>
    <col min="13847" max="13847" width="8.88671875" style="161"/>
    <col min="13848" max="13848" width="9.44140625" style="161" customWidth="1"/>
    <col min="13849" max="13849" width="3.33203125" style="161" bestFit="1" customWidth="1"/>
    <col min="13850" max="14080" width="8.88671875" style="161"/>
    <col min="14081" max="14081" width="3.33203125" style="161" bestFit="1" customWidth="1"/>
    <col min="14082" max="14082" width="12.5546875" style="161" bestFit="1" customWidth="1"/>
    <col min="14083" max="14083" width="38.33203125" style="161" bestFit="1" customWidth="1"/>
    <col min="14084" max="14084" width="3.44140625" style="161" bestFit="1" customWidth="1"/>
    <col min="14085" max="14085" width="4" style="161" bestFit="1" customWidth="1"/>
    <col min="14086" max="14086" width="3.33203125" style="161" bestFit="1" customWidth="1"/>
    <col min="14087" max="14087" width="3.5546875" style="161" bestFit="1" customWidth="1"/>
    <col min="14088" max="14088" width="5.44140625" style="161" bestFit="1" customWidth="1"/>
    <col min="14089" max="14090" width="4.5546875" style="161" bestFit="1" customWidth="1"/>
    <col min="14091" max="14091" width="7" style="161" bestFit="1" customWidth="1"/>
    <col min="14092" max="14092" width="5.44140625" style="161" bestFit="1" customWidth="1"/>
    <col min="14093" max="14094" width="4.5546875" style="161" bestFit="1" customWidth="1"/>
    <col min="14095" max="14095" width="7" style="161" bestFit="1" customWidth="1"/>
    <col min="14096" max="14096" width="9.6640625" style="161" customWidth="1"/>
    <col min="14097" max="14097" width="7.33203125" style="161" bestFit="1" customWidth="1"/>
    <col min="14098" max="14098" width="7.5546875" style="161" bestFit="1" customWidth="1"/>
    <col min="14099" max="14099" width="3.33203125" style="161" bestFit="1" customWidth="1"/>
    <col min="14100" max="14100" width="7.44140625" style="161" customWidth="1"/>
    <col min="14101" max="14101" width="7.5546875" style="161" customWidth="1"/>
    <col min="14102" max="14102" width="6.88671875" style="161" customWidth="1"/>
    <col min="14103" max="14103" width="8.88671875" style="161"/>
    <col min="14104" max="14104" width="9.44140625" style="161" customWidth="1"/>
    <col min="14105" max="14105" width="3.33203125" style="161" bestFit="1" customWidth="1"/>
    <col min="14106" max="14336" width="8.88671875" style="161"/>
    <col min="14337" max="14337" width="3.33203125" style="161" bestFit="1" customWidth="1"/>
    <col min="14338" max="14338" width="12.5546875" style="161" bestFit="1" customWidth="1"/>
    <col min="14339" max="14339" width="38.33203125" style="161" bestFit="1" customWidth="1"/>
    <col min="14340" max="14340" width="3.44140625" style="161" bestFit="1" customWidth="1"/>
    <col min="14341" max="14341" width="4" style="161" bestFit="1" customWidth="1"/>
    <col min="14342" max="14342" width="3.33203125" style="161" bestFit="1" customWidth="1"/>
    <col min="14343" max="14343" width="3.5546875" style="161" bestFit="1" customWidth="1"/>
    <col min="14344" max="14344" width="5.44140625" style="161" bestFit="1" customWidth="1"/>
    <col min="14345" max="14346" width="4.5546875" style="161" bestFit="1" customWidth="1"/>
    <col min="14347" max="14347" width="7" style="161" bestFit="1" customWidth="1"/>
    <col min="14348" max="14348" width="5.44140625" style="161" bestFit="1" customWidth="1"/>
    <col min="14349" max="14350" width="4.5546875" style="161" bestFit="1" customWidth="1"/>
    <col min="14351" max="14351" width="7" style="161" bestFit="1" customWidth="1"/>
    <col min="14352" max="14352" width="9.6640625" style="161" customWidth="1"/>
    <col min="14353" max="14353" width="7.33203125" style="161" bestFit="1" customWidth="1"/>
    <col min="14354" max="14354" width="7.5546875" style="161" bestFit="1" customWidth="1"/>
    <col min="14355" max="14355" width="3.33203125" style="161" bestFit="1" customWidth="1"/>
    <col min="14356" max="14356" width="7.44140625" style="161" customWidth="1"/>
    <col min="14357" max="14357" width="7.5546875" style="161" customWidth="1"/>
    <col min="14358" max="14358" width="6.88671875" style="161" customWidth="1"/>
    <col min="14359" max="14359" width="8.88671875" style="161"/>
    <col min="14360" max="14360" width="9.44140625" style="161" customWidth="1"/>
    <col min="14361" max="14361" width="3.33203125" style="161" bestFit="1" customWidth="1"/>
    <col min="14362" max="14592" width="8.88671875" style="161"/>
    <col min="14593" max="14593" width="3.33203125" style="161" bestFit="1" customWidth="1"/>
    <col min="14594" max="14594" width="12.5546875" style="161" bestFit="1" customWidth="1"/>
    <col min="14595" max="14595" width="38.33203125" style="161" bestFit="1" customWidth="1"/>
    <col min="14596" max="14596" width="3.44140625" style="161" bestFit="1" customWidth="1"/>
    <col min="14597" max="14597" width="4" style="161" bestFit="1" customWidth="1"/>
    <col min="14598" max="14598" width="3.33203125" style="161" bestFit="1" customWidth="1"/>
    <col min="14599" max="14599" width="3.5546875" style="161" bestFit="1" customWidth="1"/>
    <col min="14600" max="14600" width="5.44140625" style="161" bestFit="1" customWidth="1"/>
    <col min="14601" max="14602" width="4.5546875" style="161" bestFit="1" customWidth="1"/>
    <col min="14603" max="14603" width="7" style="161" bestFit="1" customWidth="1"/>
    <col min="14604" max="14604" width="5.44140625" style="161" bestFit="1" customWidth="1"/>
    <col min="14605" max="14606" width="4.5546875" style="161" bestFit="1" customWidth="1"/>
    <col min="14607" max="14607" width="7" style="161" bestFit="1" customWidth="1"/>
    <col min="14608" max="14608" width="9.6640625" style="161" customWidth="1"/>
    <col min="14609" max="14609" width="7.33203125" style="161" bestFit="1" customWidth="1"/>
    <col min="14610" max="14610" width="7.5546875" style="161" bestFit="1" customWidth="1"/>
    <col min="14611" max="14611" width="3.33203125" style="161" bestFit="1" customWidth="1"/>
    <col min="14612" max="14612" width="7.44140625" style="161" customWidth="1"/>
    <col min="14613" max="14613" width="7.5546875" style="161" customWidth="1"/>
    <col min="14614" max="14614" width="6.88671875" style="161" customWidth="1"/>
    <col min="14615" max="14615" width="8.88671875" style="161"/>
    <col min="14616" max="14616" width="9.44140625" style="161" customWidth="1"/>
    <col min="14617" max="14617" width="3.33203125" style="161" bestFit="1" customWidth="1"/>
    <col min="14618" max="14848" width="8.88671875" style="161"/>
    <col min="14849" max="14849" width="3.33203125" style="161" bestFit="1" customWidth="1"/>
    <col min="14850" max="14850" width="12.5546875" style="161" bestFit="1" customWidth="1"/>
    <col min="14851" max="14851" width="38.33203125" style="161" bestFit="1" customWidth="1"/>
    <col min="14852" max="14852" width="3.44140625" style="161" bestFit="1" customWidth="1"/>
    <col min="14853" max="14853" width="4" style="161" bestFit="1" customWidth="1"/>
    <col min="14854" max="14854" width="3.33203125" style="161" bestFit="1" customWidth="1"/>
    <col min="14855" max="14855" width="3.5546875" style="161" bestFit="1" customWidth="1"/>
    <col min="14856" max="14856" width="5.44140625" style="161" bestFit="1" customWidth="1"/>
    <col min="14857" max="14858" width="4.5546875" style="161" bestFit="1" customWidth="1"/>
    <col min="14859" max="14859" width="7" style="161" bestFit="1" customWidth="1"/>
    <col min="14860" max="14860" width="5.44140625" style="161" bestFit="1" customWidth="1"/>
    <col min="14861" max="14862" width="4.5546875" style="161" bestFit="1" customWidth="1"/>
    <col min="14863" max="14863" width="7" style="161" bestFit="1" customWidth="1"/>
    <col min="14864" max="14864" width="9.6640625" style="161" customWidth="1"/>
    <col min="14865" max="14865" width="7.33203125" style="161" bestFit="1" customWidth="1"/>
    <col min="14866" max="14866" width="7.5546875" style="161" bestFit="1" customWidth="1"/>
    <col min="14867" max="14867" width="3.33203125" style="161" bestFit="1" customWidth="1"/>
    <col min="14868" max="14868" width="7.44140625" style="161" customWidth="1"/>
    <col min="14869" max="14869" width="7.5546875" style="161" customWidth="1"/>
    <col min="14870" max="14870" width="6.88671875" style="161" customWidth="1"/>
    <col min="14871" max="14871" width="8.88671875" style="161"/>
    <col min="14872" max="14872" width="9.44140625" style="161" customWidth="1"/>
    <col min="14873" max="14873" width="3.33203125" style="161" bestFit="1" customWidth="1"/>
    <col min="14874" max="15104" width="8.88671875" style="161"/>
    <col min="15105" max="15105" width="3.33203125" style="161" bestFit="1" customWidth="1"/>
    <col min="15106" max="15106" width="12.5546875" style="161" bestFit="1" customWidth="1"/>
    <col min="15107" max="15107" width="38.33203125" style="161" bestFit="1" customWidth="1"/>
    <col min="15108" max="15108" width="3.44140625" style="161" bestFit="1" customWidth="1"/>
    <col min="15109" max="15109" width="4" style="161" bestFit="1" customWidth="1"/>
    <col min="15110" max="15110" width="3.33203125" style="161" bestFit="1" customWidth="1"/>
    <col min="15111" max="15111" width="3.5546875" style="161" bestFit="1" customWidth="1"/>
    <col min="15112" max="15112" width="5.44140625" style="161" bestFit="1" customWidth="1"/>
    <col min="15113" max="15114" width="4.5546875" style="161" bestFit="1" customWidth="1"/>
    <col min="15115" max="15115" width="7" style="161" bestFit="1" customWidth="1"/>
    <col min="15116" max="15116" width="5.44140625" style="161" bestFit="1" customWidth="1"/>
    <col min="15117" max="15118" width="4.5546875" style="161" bestFit="1" customWidth="1"/>
    <col min="15119" max="15119" width="7" style="161" bestFit="1" customWidth="1"/>
    <col min="15120" max="15120" width="9.6640625" style="161" customWidth="1"/>
    <col min="15121" max="15121" width="7.33203125" style="161" bestFit="1" customWidth="1"/>
    <col min="15122" max="15122" width="7.5546875" style="161" bestFit="1" customWidth="1"/>
    <col min="15123" max="15123" width="3.33203125" style="161" bestFit="1" customWidth="1"/>
    <col min="15124" max="15124" width="7.44140625" style="161" customWidth="1"/>
    <col min="15125" max="15125" width="7.5546875" style="161" customWidth="1"/>
    <col min="15126" max="15126" width="6.88671875" style="161" customWidth="1"/>
    <col min="15127" max="15127" width="8.88671875" style="161"/>
    <col min="15128" max="15128" width="9.44140625" style="161" customWidth="1"/>
    <col min="15129" max="15129" width="3.33203125" style="161" bestFit="1" customWidth="1"/>
    <col min="15130" max="15360" width="8.88671875" style="161"/>
    <col min="15361" max="15361" width="3.33203125" style="161" bestFit="1" customWidth="1"/>
    <col min="15362" max="15362" width="12.5546875" style="161" bestFit="1" customWidth="1"/>
    <col min="15363" max="15363" width="38.33203125" style="161" bestFit="1" customWidth="1"/>
    <col min="15364" max="15364" width="3.44140625" style="161" bestFit="1" customWidth="1"/>
    <col min="15365" max="15365" width="4" style="161" bestFit="1" customWidth="1"/>
    <col min="15366" max="15366" width="3.33203125" style="161" bestFit="1" customWidth="1"/>
    <col min="15367" max="15367" width="3.5546875" style="161" bestFit="1" customWidth="1"/>
    <col min="15368" max="15368" width="5.44140625" style="161" bestFit="1" customWidth="1"/>
    <col min="15369" max="15370" width="4.5546875" style="161" bestFit="1" customWidth="1"/>
    <col min="15371" max="15371" width="7" style="161" bestFit="1" customWidth="1"/>
    <col min="15372" max="15372" width="5.44140625" style="161" bestFit="1" customWidth="1"/>
    <col min="15373" max="15374" width="4.5546875" style="161" bestFit="1" customWidth="1"/>
    <col min="15375" max="15375" width="7" style="161" bestFit="1" customWidth="1"/>
    <col min="15376" max="15376" width="9.6640625" style="161" customWidth="1"/>
    <col min="15377" max="15377" width="7.33203125" style="161" bestFit="1" customWidth="1"/>
    <col min="15378" max="15378" width="7.5546875" style="161" bestFit="1" customWidth="1"/>
    <col min="15379" max="15379" width="3.33203125" style="161" bestFit="1" customWidth="1"/>
    <col min="15380" max="15380" width="7.44140625" style="161" customWidth="1"/>
    <col min="15381" max="15381" width="7.5546875" style="161" customWidth="1"/>
    <col min="15382" max="15382" width="6.88671875" style="161" customWidth="1"/>
    <col min="15383" max="15383" width="8.88671875" style="161"/>
    <col min="15384" max="15384" width="9.44140625" style="161" customWidth="1"/>
    <col min="15385" max="15385" width="3.33203125" style="161" bestFit="1" customWidth="1"/>
    <col min="15386" max="15616" width="8.88671875" style="161"/>
    <col min="15617" max="15617" width="3.33203125" style="161" bestFit="1" customWidth="1"/>
    <col min="15618" max="15618" width="12.5546875" style="161" bestFit="1" customWidth="1"/>
    <col min="15619" max="15619" width="38.33203125" style="161" bestFit="1" customWidth="1"/>
    <col min="15620" max="15620" width="3.44140625" style="161" bestFit="1" customWidth="1"/>
    <col min="15621" max="15621" width="4" style="161" bestFit="1" customWidth="1"/>
    <col min="15622" max="15622" width="3.33203125" style="161" bestFit="1" customWidth="1"/>
    <col min="15623" max="15623" width="3.5546875" style="161" bestFit="1" customWidth="1"/>
    <col min="15624" max="15624" width="5.44140625" style="161" bestFit="1" customWidth="1"/>
    <col min="15625" max="15626" width="4.5546875" style="161" bestFit="1" customWidth="1"/>
    <col min="15627" max="15627" width="7" style="161" bestFit="1" customWidth="1"/>
    <col min="15628" max="15628" width="5.44140625" style="161" bestFit="1" customWidth="1"/>
    <col min="15629" max="15630" width="4.5546875" style="161" bestFit="1" customWidth="1"/>
    <col min="15631" max="15631" width="7" style="161" bestFit="1" customWidth="1"/>
    <col min="15632" max="15632" width="9.6640625" style="161" customWidth="1"/>
    <col min="15633" max="15633" width="7.33203125" style="161" bestFit="1" customWidth="1"/>
    <col min="15634" max="15634" width="7.5546875" style="161" bestFit="1" customWidth="1"/>
    <col min="15635" max="15635" width="3.33203125" style="161" bestFit="1" customWidth="1"/>
    <col min="15636" max="15636" width="7.44140625" style="161" customWidth="1"/>
    <col min="15637" max="15637" width="7.5546875" style="161" customWidth="1"/>
    <col min="15638" max="15638" width="6.88671875" style="161" customWidth="1"/>
    <col min="15639" max="15639" width="8.88671875" style="161"/>
    <col min="15640" max="15640" width="9.44140625" style="161" customWidth="1"/>
    <col min="15641" max="15641" width="3.33203125" style="161" bestFit="1" customWidth="1"/>
    <col min="15642" max="15872" width="8.88671875" style="161"/>
    <col min="15873" max="15873" width="3.33203125" style="161" bestFit="1" customWidth="1"/>
    <col min="15874" max="15874" width="12.5546875" style="161" bestFit="1" customWidth="1"/>
    <col min="15875" max="15875" width="38.33203125" style="161" bestFit="1" customWidth="1"/>
    <col min="15876" max="15876" width="3.44140625" style="161" bestFit="1" customWidth="1"/>
    <col min="15877" max="15877" width="4" style="161" bestFit="1" customWidth="1"/>
    <col min="15878" max="15878" width="3.33203125" style="161" bestFit="1" customWidth="1"/>
    <col min="15879" max="15879" width="3.5546875" style="161" bestFit="1" customWidth="1"/>
    <col min="15880" max="15880" width="5.44140625" style="161" bestFit="1" customWidth="1"/>
    <col min="15881" max="15882" width="4.5546875" style="161" bestFit="1" customWidth="1"/>
    <col min="15883" max="15883" width="7" style="161" bestFit="1" customWidth="1"/>
    <col min="15884" max="15884" width="5.44140625" style="161" bestFit="1" customWidth="1"/>
    <col min="15885" max="15886" width="4.5546875" style="161" bestFit="1" customWidth="1"/>
    <col min="15887" max="15887" width="7" style="161" bestFit="1" customWidth="1"/>
    <col min="15888" max="15888" width="9.6640625" style="161" customWidth="1"/>
    <col min="15889" max="15889" width="7.33203125" style="161" bestFit="1" customWidth="1"/>
    <col min="15890" max="15890" width="7.5546875" style="161" bestFit="1" customWidth="1"/>
    <col min="15891" max="15891" width="3.33203125" style="161" bestFit="1" customWidth="1"/>
    <col min="15892" max="15892" width="7.44140625" style="161" customWidth="1"/>
    <col min="15893" max="15893" width="7.5546875" style="161" customWidth="1"/>
    <col min="15894" max="15894" width="6.88671875" style="161" customWidth="1"/>
    <col min="15895" max="15895" width="8.88671875" style="161"/>
    <col min="15896" max="15896" width="9.44140625" style="161" customWidth="1"/>
    <col min="15897" max="15897" width="3.33203125" style="161" bestFit="1" customWidth="1"/>
    <col min="15898" max="16128" width="8.88671875" style="161"/>
    <col min="16129" max="16129" width="3.33203125" style="161" bestFit="1" customWidth="1"/>
    <col min="16130" max="16130" width="12.5546875" style="161" bestFit="1" customWidth="1"/>
    <col min="16131" max="16131" width="38.33203125" style="161" bestFit="1" customWidth="1"/>
    <col min="16132" max="16132" width="3.44140625" style="161" bestFit="1" customWidth="1"/>
    <col min="16133" max="16133" width="4" style="161" bestFit="1" customWidth="1"/>
    <col min="16134" max="16134" width="3.33203125" style="161" bestFit="1" customWidth="1"/>
    <col min="16135" max="16135" width="3.5546875" style="161" bestFit="1" customWidth="1"/>
    <col min="16136" max="16136" width="5.44140625" style="161" bestFit="1" customWidth="1"/>
    <col min="16137" max="16138" width="4.5546875" style="161" bestFit="1" customWidth="1"/>
    <col min="16139" max="16139" width="7" style="161" bestFit="1" customWidth="1"/>
    <col min="16140" max="16140" width="5.44140625" style="161" bestFit="1" customWidth="1"/>
    <col min="16141" max="16142" width="4.5546875" style="161" bestFit="1" customWidth="1"/>
    <col min="16143" max="16143" width="7" style="161" bestFit="1" customWidth="1"/>
    <col min="16144" max="16144" width="9.6640625" style="161" customWidth="1"/>
    <col min="16145" max="16145" width="7.33203125" style="161" bestFit="1" customWidth="1"/>
    <col min="16146" max="16146" width="7.5546875" style="161" bestFit="1" customWidth="1"/>
    <col min="16147" max="16147" width="3.33203125" style="161" bestFit="1" customWidth="1"/>
    <col min="16148" max="16148" width="7.44140625" style="161" customWidth="1"/>
    <col min="16149" max="16149" width="7.5546875" style="161" customWidth="1"/>
    <col min="16150" max="16150" width="6.88671875" style="161" customWidth="1"/>
    <col min="16151" max="16151" width="8.88671875" style="161"/>
    <col min="16152" max="16152" width="9.44140625" style="161" customWidth="1"/>
    <col min="16153" max="16153" width="3.33203125" style="161" bestFit="1" customWidth="1"/>
    <col min="16154" max="16384" width="8.88671875" style="161"/>
  </cols>
  <sheetData>
    <row r="1" spans="1:25" x14ac:dyDescent="0.25">
      <c r="A1" s="684" t="s">
        <v>0</v>
      </c>
      <c r="B1" s="152"/>
      <c r="C1" s="153"/>
      <c r="D1" s="692" t="s">
        <v>79</v>
      </c>
      <c r="E1" s="691" t="s">
        <v>80</v>
      </c>
      <c r="F1" s="691" t="s">
        <v>81</v>
      </c>
      <c r="G1" s="684" t="s">
        <v>82</v>
      </c>
      <c r="H1" s="154"/>
      <c r="I1" s="155"/>
      <c r="J1" s="155"/>
      <c r="K1" s="156"/>
      <c r="L1" s="154"/>
      <c r="M1" s="155"/>
      <c r="N1" s="155"/>
      <c r="O1" s="155"/>
      <c r="P1" s="157"/>
      <c r="Q1" s="158"/>
      <c r="R1" s="692" t="s">
        <v>6</v>
      </c>
      <c r="S1" s="684" t="s">
        <v>7</v>
      </c>
      <c r="T1" s="159" t="s">
        <v>8</v>
      </c>
      <c r="U1" s="160"/>
      <c r="V1" s="157" t="s">
        <v>9</v>
      </c>
      <c r="W1" s="158"/>
      <c r="X1" s="688" t="s">
        <v>10</v>
      </c>
      <c r="Y1" s="691" t="s">
        <v>11</v>
      </c>
    </row>
    <row r="2" spans="1:25" x14ac:dyDescent="0.25">
      <c r="A2" s="685"/>
      <c r="B2" s="162"/>
      <c r="C2" s="163"/>
      <c r="D2" s="693"/>
      <c r="E2" s="686"/>
      <c r="F2" s="686"/>
      <c r="G2" s="685"/>
      <c r="H2" s="164"/>
      <c r="I2" s="165"/>
      <c r="J2" s="165"/>
      <c r="K2" s="166"/>
      <c r="L2" s="164"/>
      <c r="M2" s="165"/>
      <c r="N2" s="165"/>
      <c r="O2" s="165"/>
      <c r="P2" s="167"/>
      <c r="Q2" s="168"/>
      <c r="R2" s="693"/>
      <c r="S2" s="685"/>
      <c r="T2" s="169" t="s">
        <v>12</v>
      </c>
      <c r="U2" s="170"/>
      <c r="V2" s="171" t="s">
        <v>13</v>
      </c>
      <c r="W2" s="172"/>
      <c r="X2" s="689"/>
      <c r="Y2" s="686"/>
    </row>
    <row r="3" spans="1:25" x14ac:dyDescent="0.25">
      <c r="A3" s="685"/>
      <c r="B3" s="162"/>
      <c r="C3" s="163"/>
      <c r="D3" s="693"/>
      <c r="E3" s="686"/>
      <c r="F3" s="686"/>
      <c r="G3" s="685"/>
      <c r="H3" s="164" t="s">
        <v>125</v>
      </c>
      <c r="I3" s="165"/>
      <c r="J3" s="165"/>
      <c r="K3" s="166"/>
      <c r="L3" s="164" t="s">
        <v>5</v>
      </c>
      <c r="M3" s="165"/>
      <c r="N3" s="165"/>
      <c r="O3" s="165"/>
      <c r="P3" s="173"/>
      <c r="Q3" s="174"/>
      <c r="R3" s="693"/>
      <c r="S3" s="686"/>
      <c r="T3" s="688" t="s">
        <v>14</v>
      </c>
      <c r="U3" s="688" t="s">
        <v>112</v>
      </c>
      <c r="V3" s="688" t="s">
        <v>16</v>
      </c>
      <c r="W3" s="688" t="s">
        <v>17</v>
      </c>
      <c r="X3" s="689"/>
      <c r="Y3" s="686"/>
    </row>
    <row r="4" spans="1:25" x14ac:dyDescent="0.25">
      <c r="A4" s="685"/>
      <c r="B4" s="162" t="s">
        <v>93</v>
      </c>
      <c r="C4" s="163" t="s">
        <v>78</v>
      </c>
      <c r="D4" s="693"/>
      <c r="E4" s="686"/>
      <c r="F4" s="686"/>
      <c r="G4" s="685"/>
      <c r="H4" s="175"/>
      <c r="I4" s="176"/>
      <c r="J4" s="176"/>
      <c r="K4" s="177"/>
      <c r="L4" s="178"/>
      <c r="M4" s="179"/>
      <c r="N4" s="179"/>
      <c r="O4" s="179"/>
      <c r="P4" s="180"/>
      <c r="Q4" s="181"/>
      <c r="R4" s="693"/>
      <c r="S4" s="686"/>
      <c r="T4" s="689"/>
      <c r="U4" s="689"/>
      <c r="V4" s="689"/>
      <c r="W4" s="689"/>
      <c r="X4" s="689"/>
      <c r="Y4" s="686"/>
    </row>
    <row r="5" spans="1:25" x14ac:dyDescent="0.25">
      <c r="A5" s="685"/>
      <c r="B5" s="162"/>
      <c r="C5" s="163"/>
      <c r="D5" s="693"/>
      <c r="E5" s="686"/>
      <c r="F5" s="686"/>
      <c r="G5" s="685"/>
      <c r="H5" s="164" t="s">
        <v>113</v>
      </c>
      <c r="I5" s="165"/>
      <c r="J5" s="165"/>
      <c r="K5" s="166"/>
      <c r="L5" s="164" t="s">
        <v>113</v>
      </c>
      <c r="M5" s="165"/>
      <c r="N5" s="165"/>
      <c r="O5" s="166"/>
      <c r="P5" s="182" t="s">
        <v>19</v>
      </c>
      <c r="Q5" s="182" t="s">
        <v>20</v>
      </c>
      <c r="R5" s="686"/>
      <c r="S5" s="686"/>
      <c r="T5" s="689"/>
      <c r="U5" s="689"/>
      <c r="V5" s="689"/>
      <c r="W5" s="689"/>
      <c r="X5" s="689"/>
      <c r="Y5" s="686"/>
    </row>
    <row r="6" spans="1:25" x14ac:dyDescent="0.25">
      <c r="A6" s="685"/>
      <c r="B6" s="162"/>
      <c r="C6" s="163"/>
      <c r="D6" s="693"/>
      <c r="E6" s="686"/>
      <c r="F6" s="686"/>
      <c r="G6" s="685"/>
      <c r="H6" s="175" t="s">
        <v>114</v>
      </c>
      <c r="I6" s="176"/>
      <c r="J6" s="176"/>
      <c r="K6" s="177"/>
      <c r="L6" s="175" t="s">
        <v>114</v>
      </c>
      <c r="M6" s="176"/>
      <c r="N6" s="176"/>
      <c r="O6" s="177"/>
      <c r="P6" s="183" t="s">
        <v>21</v>
      </c>
      <c r="Q6" s="183" t="s">
        <v>21</v>
      </c>
      <c r="R6" s="686"/>
      <c r="S6" s="686"/>
      <c r="T6" s="689"/>
      <c r="U6" s="689"/>
      <c r="V6" s="689"/>
      <c r="W6" s="689"/>
      <c r="X6" s="689"/>
      <c r="Y6" s="686"/>
    </row>
    <row r="7" spans="1:25" x14ac:dyDescent="0.25">
      <c r="A7" s="694"/>
      <c r="B7" s="184"/>
      <c r="C7" s="185"/>
      <c r="D7" s="695"/>
      <c r="E7" s="687"/>
      <c r="F7" s="687"/>
      <c r="G7" s="687"/>
      <c r="H7" s="186" t="s">
        <v>22</v>
      </c>
      <c r="I7" s="186" t="s">
        <v>23</v>
      </c>
      <c r="J7" s="186" t="s">
        <v>24</v>
      </c>
      <c r="K7" s="186" t="s">
        <v>25</v>
      </c>
      <c r="L7" s="186" t="s">
        <v>22</v>
      </c>
      <c r="M7" s="186" t="s">
        <v>23</v>
      </c>
      <c r="N7" s="186" t="s">
        <v>24</v>
      </c>
      <c r="O7" s="186" t="s">
        <v>25</v>
      </c>
      <c r="P7" s="187" t="s">
        <v>26</v>
      </c>
      <c r="Q7" s="187" t="s">
        <v>26</v>
      </c>
      <c r="R7" s="687"/>
      <c r="S7" s="687"/>
      <c r="T7" s="690"/>
      <c r="U7" s="690"/>
      <c r="V7" s="690"/>
      <c r="W7" s="690"/>
      <c r="X7" s="690"/>
      <c r="Y7" s="687"/>
    </row>
    <row r="8" spans="1:25" ht="15.6" x14ac:dyDescent="0.25">
      <c r="A8" s="573"/>
      <c r="B8" s="184"/>
      <c r="C8" s="391" t="s">
        <v>129</v>
      </c>
      <c r="D8" s="574"/>
      <c r="E8" s="571"/>
      <c r="F8" s="571"/>
      <c r="G8" s="571"/>
      <c r="H8" s="186"/>
      <c r="I8" s="186"/>
      <c r="J8" s="186"/>
      <c r="K8" s="186"/>
      <c r="L8" s="186"/>
      <c r="M8" s="186"/>
      <c r="N8" s="186"/>
      <c r="O8" s="186"/>
      <c r="P8" s="187"/>
      <c r="Q8" s="187"/>
      <c r="R8" s="571"/>
      <c r="S8" s="571"/>
      <c r="T8" s="572"/>
      <c r="U8" s="572"/>
      <c r="V8" s="572"/>
      <c r="W8" s="572"/>
      <c r="X8" s="572"/>
      <c r="Y8" s="571"/>
    </row>
    <row r="9" spans="1:25" x14ac:dyDescent="0.25">
      <c r="A9" s="188"/>
      <c r="B9" s="184"/>
      <c r="C9" s="189" t="s">
        <v>115</v>
      </c>
      <c r="D9" s="190"/>
      <c r="E9" s="191"/>
      <c r="F9" s="191"/>
      <c r="G9" s="191"/>
      <c r="H9" s="186"/>
      <c r="I9" s="186"/>
      <c r="J9" s="186"/>
      <c r="K9" s="186"/>
      <c r="L9" s="186"/>
      <c r="M9" s="186"/>
      <c r="N9" s="186"/>
      <c r="O9" s="186"/>
      <c r="P9" s="187"/>
      <c r="Q9" s="187"/>
      <c r="R9" s="191"/>
      <c r="S9" s="191"/>
      <c r="T9" s="192"/>
      <c r="U9" s="192"/>
      <c r="V9" s="192"/>
      <c r="W9" s="192"/>
      <c r="X9" s="192"/>
      <c r="Y9" s="191"/>
    </row>
    <row r="10" spans="1:25" s="238" customFormat="1" x14ac:dyDescent="0.25">
      <c r="A10" s="230"/>
      <c r="B10" s="231"/>
      <c r="C10" s="232" t="s">
        <v>125</v>
      </c>
      <c r="D10" s="233"/>
      <c r="E10" s="234"/>
      <c r="F10" s="234"/>
      <c r="G10" s="234"/>
      <c r="H10" s="235"/>
      <c r="I10" s="235"/>
      <c r="J10" s="235"/>
      <c r="K10" s="235"/>
      <c r="L10" s="235"/>
      <c r="M10" s="235"/>
      <c r="N10" s="235"/>
      <c r="O10" s="235"/>
      <c r="P10" s="236"/>
      <c r="Q10" s="236"/>
      <c r="R10" s="234"/>
      <c r="S10" s="234"/>
      <c r="T10" s="237"/>
      <c r="U10" s="237"/>
      <c r="V10" s="237"/>
      <c r="W10" s="237"/>
      <c r="X10" s="237"/>
      <c r="Y10" s="234"/>
    </row>
    <row r="11" spans="1:25" s="197" customFormat="1" ht="17.25" customHeight="1" x14ac:dyDescent="0.3">
      <c r="A11" s="193"/>
      <c r="B11" s="193"/>
      <c r="C11" s="194" t="s">
        <v>116</v>
      </c>
      <c r="D11" s="195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5"/>
      <c r="S11" s="196"/>
      <c r="T11" s="196"/>
      <c r="U11" s="196"/>
      <c r="V11" s="196"/>
      <c r="W11" s="196"/>
      <c r="X11" s="196"/>
      <c r="Y11" s="196"/>
    </row>
    <row r="12" spans="1:25" s="197" customFormat="1" ht="17.25" customHeight="1" x14ac:dyDescent="0.3">
      <c r="A12" s="193"/>
      <c r="B12" s="193"/>
      <c r="C12" s="581" t="s">
        <v>126</v>
      </c>
      <c r="D12" s="195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5"/>
      <c r="S12" s="196"/>
      <c r="T12" s="196"/>
      <c r="U12" s="196"/>
      <c r="V12" s="196"/>
      <c r="W12" s="196"/>
      <c r="X12" s="196"/>
      <c r="Y12" s="196"/>
    </row>
    <row r="13" spans="1:25" s="197" customFormat="1" ht="17.25" customHeight="1" x14ac:dyDescent="0.3">
      <c r="A13" s="193">
        <v>1</v>
      </c>
      <c r="B13" s="193"/>
      <c r="C13" s="592" t="s">
        <v>206</v>
      </c>
      <c r="D13" s="195" t="s">
        <v>28</v>
      </c>
      <c r="E13" s="196">
        <v>0</v>
      </c>
      <c r="F13" s="196">
        <v>0</v>
      </c>
      <c r="G13" s="196">
        <v>0</v>
      </c>
      <c r="H13" s="583">
        <v>500</v>
      </c>
      <c r="I13" s="196"/>
      <c r="J13" s="196"/>
      <c r="K13" s="196">
        <f>H13+I13+J13</f>
        <v>500</v>
      </c>
      <c r="L13" s="583">
        <v>500</v>
      </c>
      <c r="M13" s="196"/>
      <c r="N13" s="196"/>
      <c r="O13" s="196">
        <f>L13+M13+N13</f>
        <v>500</v>
      </c>
      <c r="P13" s="198">
        <f>O13/W13*V13/1000</f>
        <v>1.4E-2</v>
      </c>
      <c r="Q13" s="198">
        <f>O13*X13/1000</f>
        <v>1.4E-2</v>
      </c>
      <c r="R13" s="195" t="s">
        <v>29</v>
      </c>
      <c r="S13" s="196"/>
      <c r="T13" s="196"/>
      <c r="U13" s="196">
        <v>500</v>
      </c>
      <c r="V13" s="198">
        <f>W13*X13</f>
        <v>14</v>
      </c>
      <c r="W13" s="196">
        <v>500</v>
      </c>
      <c r="X13" s="198">
        <v>2.8000000000000001E-2</v>
      </c>
      <c r="Y13" s="196"/>
    </row>
    <row r="14" spans="1:25" s="197" customFormat="1" ht="17.25" customHeight="1" x14ac:dyDescent="0.3">
      <c r="A14" s="193">
        <v>2</v>
      </c>
      <c r="B14" s="193"/>
      <c r="C14" s="585" t="s">
        <v>117</v>
      </c>
      <c r="D14" s="195" t="s">
        <v>28</v>
      </c>
      <c r="E14" s="196" t="s">
        <v>118</v>
      </c>
      <c r="F14" s="588">
        <v>89</v>
      </c>
      <c r="G14" s="196">
        <v>0</v>
      </c>
      <c r="H14" s="196">
        <v>5365</v>
      </c>
      <c r="I14" s="196"/>
      <c r="J14" s="196"/>
      <c r="K14" s="196">
        <f t="shared" ref="K14:K18" si="0">H14+I14+J14</f>
        <v>5365</v>
      </c>
      <c r="L14" s="196">
        <v>5365</v>
      </c>
      <c r="M14" s="196"/>
      <c r="N14" s="196"/>
      <c r="O14" s="196">
        <f t="shared" ref="O14:O18" si="1">L14+M14+N14</f>
        <v>5365</v>
      </c>
      <c r="P14" s="198">
        <f t="shared" ref="P14" si="2">O14/W14*V14/1000</f>
        <v>3.4595734126984128E-2</v>
      </c>
      <c r="Q14" s="198">
        <f t="shared" ref="Q14" si="3">O14*X14/1000</f>
        <v>2.6824999999999998E-2</v>
      </c>
      <c r="R14" s="195" t="s">
        <v>119</v>
      </c>
      <c r="S14" s="196"/>
      <c r="T14" s="196"/>
      <c r="U14" s="196">
        <v>0</v>
      </c>
      <c r="V14" s="198">
        <v>26</v>
      </c>
      <c r="W14" s="196">
        <v>4032</v>
      </c>
      <c r="X14" s="198">
        <v>5.0000000000000001E-3</v>
      </c>
      <c r="Y14" s="196"/>
    </row>
    <row r="15" spans="1:25" s="197" customFormat="1" ht="17.25" customHeight="1" x14ac:dyDescent="0.3">
      <c r="A15" s="193">
        <v>3</v>
      </c>
      <c r="B15" s="193"/>
      <c r="C15" s="585" t="s">
        <v>120</v>
      </c>
      <c r="D15" s="195" t="s">
        <v>28</v>
      </c>
      <c r="E15" s="196">
        <v>0</v>
      </c>
      <c r="F15" s="196">
        <v>0</v>
      </c>
      <c r="G15" s="196">
        <v>0</v>
      </c>
      <c r="H15" s="196">
        <v>19450</v>
      </c>
      <c r="I15" s="196"/>
      <c r="J15" s="196"/>
      <c r="K15" s="196">
        <f t="shared" si="0"/>
        <v>19450</v>
      </c>
      <c r="L15" s="196">
        <v>19450</v>
      </c>
      <c r="M15" s="196"/>
      <c r="N15" s="196"/>
      <c r="O15" s="196">
        <f t="shared" si="1"/>
        <v>19450</v>
      </c>
      <c r="P15" s="198">
        <f>O15/W15*V15/1000</f>
        <v>0.1167</v>
      </c>
      <c r="Q15" s="198">
        <f>O15*X15/1000</f>
        <v>0.1167</v>
      </c>
      <c r="R15" s="195" t="s">
        <v>29</v>
      </c>
      <c r="S15" s="196"/>
      <c r="T15" s="196"/>
      <c r="U15" s="196">
        <v>19450</v>
      </c>
      <c r="V15" s="198">
        <v>30</v>
      </c>
      <c r="W15" s="196">
        <v>5000</v>
      </c>
      <c r="X15" s="198">
        <v>6.0000000000000001E-3</v>
      </c>
      <c r="Y15" s="196"/>
    </row>
    <row r="16" spans="1:25" s="197" customFormat="1" ht="17.25" customHeight="1" x14ac:dyDescent="0.3">
      <c r="A16" s="193">
        <v>5</v>
      </c>
      <c r="B16" s="193"/>
      <c r="C16" s="585" t="s">
        <v>121</v>
      </c>
      <c r="D16" s="195" t="s">
        <v>28</v>
      </c>
      <c r="E16" s="196" t="s">
        <v>122</v>
      </c>
      <c r="F16" s="196">
        <v>76</v>
      </c>
      <c r="G16" s="196">
        <v>38</v>
      </c>
      <c r="H16" s="196">
        <v>2920</v>
      </c>
      <c r="I16" s="196"/>
      <c r="J16" s="196"/>
      <c r="K16" s="196">
        <f t="shared" si="0"/>
        <v>2920</v>
      </c>
      <c r="L16" s="196">
        <v>2920</v>
      </c>
      <c r="M16" s="196"/>
      <c r="N16" s="196"/>
      <c r="O16" s="196">
        <f t="shared" si="1"/>
        <v>2920</v>
      </c>
      <c r="P16" s="198">
        <f t="shared" ref="P16:P18" si="4">O16/W16*V16/1000</f>
        <v>3.2850000000000004E-2</v>
      </c>
      <c r="Q16" s="198">
        <f t="shared" ref="Q16:Q18" si="5">O16*X16/1000</f>
        <v>3.2119999999999996E-2</v>
      </c>
      <c r="R16" s="195" t="s">
        <v>29</v>
      </c>
      <c r="S16" s="196"/>
      <c r="T16" s="196"/>
      <c r="U16" s="196">
        <v>0</v>
      </c>
      <c r="V16" s="198">
        <v>18</v>
      </c>
      <c r="W16" s="196">
        <v>1600</v>
      </c>
      <c r="X16" s="198">
        <v>1.0999999999999999E-2</v>
      </c>
      <c r="Y16" s="196"/>
    </row>
    <row r="17" spans="1:25" s="197" customFormat="1" ht="17.25" customHeight="1" x14ac:dyDescent="0.3">
      <c r="A17" s="193">
        <v>8</v>
      </c>
      <c r="B17" s="193"/>
      <c r="C17" s="585" t="s">
        <v>123</v>
      </c>
      <c r="D17" s="195" t="s">
        <v>28</v>
      </c>
      <c r="E17" s="196">
        <v>0</v>
      </c>
      <c r="F17" s="196">
        <v>0</v>
      </c>
      <c r="G17" s="196">
        <v>0</v>
      </c>
      <c r="H17" s="583">
        <v>20</v>
      </c>
      <c r="I17" s="196"/>
      <c r="J17" s="196"/>
      <c r="K17" s="196">
        <f t="shared" si="0"/>
        <v>20</v>
      </c>
      <c r="L17" s="583">
        <v>20</v>
      </c>
      <c r="M17" s="196"/>
      <c r="N17" s="196"/>
      <c r="O17" s="196">
        <f t="shared" si="1"/>
        <v>20</v>
      </c>
      <c r="P17" s="198">
        <f t="shared" si="4"/>
        <v>2.8799999999999997E-3</v>
      </c>
      <c r="Q17" s="198">
        <f t="shared" si="5"/>
        <v>2.8799999999999997E-3</v>
      </c>
      <c r="R17" s="195" t="s">
        <v>29</v>
      </c>
      <c r="S17" s="196"/>
      <c r="T17" s="196"/>
      <c r="U17" s="196">
        <v>20</v>
      </c>
      <c r="V17" s="198">
        <f t="shared" ref="V17:V18" si="6">W17*X17</f>
        <v>2.88</v>
      </c>
      <c r="W17" s="196">
        <v>20</v>
      </c>
      <c r="X17" s="198">
        <v>0.14399999999999999</v>
      </c>
      <c r="Y17" s="196"/>
    </row>
    <row r="18" spans="1:25" s="197" customFormat="1" ht="17.25" customHeight="1" x14ac:dyDescent="0.3">
      <c r="A18" s="193">
        <v>9</v>
      </c>
      <c r="B18" s="193"/>
      <c r="C18" s="585" t="s">
        <v>124</v>
      </c>
      <c r="D18" s="195" t="s">
        <v>28</v>
      </c>
      <c r="E18" s="196">
        <v>0</v>
      </c>
      <c r="F18" s="196">
        <v>0</v>
      </c>
      <c r="G18" s="196">
        <v>0</v>
      </c>
      <c r="H18" s="583">
        <v>20</v>
      </c>
      <c r="I18" s="196"/>
      <c r="J18" s="196"/>
      <c r="K18" s="583">
        <f t="shared" si="0"/>
        <v>20</v>
      </c>
      <c r="L18" s="196">
        <v>20</v>
      </c>
      <c r="M18" s="196"/>
      <c r="N18" s="196"/>
      <c r="O18" s="196">
        <f t="shared" si="1"/>
        <v>20</v>
      </c>
      <c r="P18" s="198">
        <f t="shared" si="4"/>
        <v>8.5800000000000008E-3</v>
      </c>
      <c r="Q18" s="198">
        <f t="shared" si="5"/>
        <v>8.5800000000000008E-3</v>
      </c>
      <c r="R18" s="195" t="s">
        <v>29</v>
      </c>
      <c r="S18" s="196"/>
      <c r="T18" s="196"/>
      <c r="U18" s="196">
        <v>20</v>
      </c>
      <c r="V18" s="198">
        <f t="shared" si="6"/>
        <v>8.58</v>
      </c>
      <c r="W18" s="196">
        <v>20</v>
      </c>
      <c r="X18" s="198">
        <v>0.42899999999999999</v>
      </c>
      <c r="Y18" s="196"/>
    </row>
    <row r="19" spans="1:25" s="197" customFormat="1" ht="17.25" customHeight="1" x14ac:dyDescent="0.3">
      <c r="A19" s="193"/>
      <c r="B19" s="193"/>
      <c r="C19" s="582" t="s">
        <v>127</v>
      </c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8"/>
      <c r="Q19" s="198"/>
      <c r="R19" s="195"/>
      <c r="S19" s="196"/>
      <c r="T19" s="196"/>
      <c r="U19" s="196"/>
      <c r="V19" s="198"/>
      <c r="W19" s="196"/>
      <c r="X19" s="198"/>
      <c r="Y19" s="196"/>
    </row>
    <row r="20" spans="1:25" s="197" customFormat="1" ht="17.25" customHeight="1" x14ac:dyDescent="0.3">
      <c r="A20" s="193">
        <v>1</v>
      </c>
      <c r="B20" s="193"/>
      <c r="C20" s="592" t="s">
        <v>206</v>
      </c>
      <c r="D20" s="195" t="s">
        <v>28</v>
      </c>
      <c r="E20" s="196">
        <v>0</v>
      </c>
      <c r="F20" s="196">
        <v>0</v>
      </c>
      <c r="G20" s="196">
        <v>0</v>
      </c>
      <c r="H20" s="196"/>
      <c r="I20" s="584">
        <v>500</v>
      </c>
      <c r="J20" s="196"/>
      <c r="K20" s="196">
        <f>H20+I20+J20</f>
        <v>500</v>
      </c>
      <c r="L20" s="196"/>
      <c r="M20" s="584">
        <v>500</v>
      </c>
      <c r="N20" s="196"/>
      <c r="O20" s="196">
        <f>L20+M20+N20</f>
        <v>500</v>
      </c>
      <c r="P20" s="198">
        <f>O20/W20*V20/1000</f>
        <v>1.4E-2</v>
      </c>
      <c r="Q20" s="198">
        <f>O20*X20/1000</f>
        <v>1.4E-2</v>
      </c>
      <c r="R20" s="195" t="s">
        <v>29</v>
      </c>
      <c r="S20" s="196"/>
      <c r="T20" s="196"/>
      <c r="U20" s="196">
        <v>500</v>
      </c>
      <c r="V20" s="198">
        <f>W20*X20</f>
        <v>14</v>
      </c>
      <c r="W20" s="196">
        <v>500</v>
      </c>
      <c r="X20" s="198">
        <v>2.8000000000000001E-2</v>
      </c>
      <c r="Y20" s="196"/>
    </row>
    <row r="21" spans="1:25" s="197" customFormat="1" ht="17.25" customHeight="1" x14ac:dyDescent="0.3">
      <c r="A21" s="193">
        <v>2</v>
      </c>
      <c r="B21" s="193"/>
      <c r="C21" s="586" t="s">
        <v>201</v>
      </c>
      <c r="D21" s="195" t="s">
        <v>28</v>
      </c>
      <c r="E21" s="196" t="s">
        <v>118</v>
      </c>
      <c r="F21" s="588">
        <v>89</v>
      </c>
      <c r="G21" s="196">
        <v>0</v>
      </c>
      <c r="H21" s="196">
        <v>5365</v>
      </c>
      <c r="I21" s="196"/>
      <c r="J21" s="196"/>
      <c r="K21" s="196">
        <f t="shared" ref="K21:K25" si="7">H21+I21+J21</f>
        <v>5365</v>
      </c>
      <c r="L21" s="196">
        <v>5365</v>
      </c>
      <c r="M21" s="196"/>
      <c r="N21" s="196"/>
      <c r="O21" s="196">
        <f t="shared" ref="O21:O25" si="8">L21+M21+N21</f>
        <v>5365</v>
      </c>
      <c r="P21" s="198">
        <f t="shared" ref="P21:P25" si="9">O21/W21*V21/1000</f>
        <v>3.4595734126984128E-2</v>
      </c>
      <c r="Q21" s="198">
        <f t="shared" ref="Q21:Q25" si="10">O21*X21/1000</f>
        <v>2.6824999999999998E-2</v>
      </c>
      <c r="R21" s="195" t="s">
        <v>119</v>
      </c>
      <c r="S21" s="196"/>
      <c r="T21" s="196"/>
      <c r="U21" s="196">
        <v>0</v>
      </c>
      <c r="V21" s="198">
        <v>26</v>
      </c>
      <c r="W21" s="196">
        <v>4032</v>
      </c>
      <c r="X21" s="198">
        <v>5.0000000000000001E-3</v>
      </c>
      <c r="Y21" s="196"/>
    </row>
    <row r="22" spans="1:25" s="197" customFormat="1" ht="17.25" customHeight="1" x14ac:dyDescent="0.3">
      <c r="A22" s="193">
        <v>3</v>
      </c>
      <c r="B22" s="193"/>
      <c r="C22" s="586" t="s">
        <v>202</v>
      </c>
      <c r="D22" s="195" t="s">
        <v>28</v>
      </c>
      <c r="E22" s="196">
        <v>0</v>
      </c>
      <c r="F22" s="196">
        <v>0</v>
      </c>
      <c r="G22" s="196">
        <v>0</v>
      </c>
      <c r="H22" s="196">
        <v>19450</v>
      </c>
      <c r="I22" s="196"/>
      <c r="J22" s="196"/>
      <c r="K22" s="196">
        <f t="shared" si="7"/>
        <v>19450</v>
      </c>
      <c r="L22" s="196">
        <v>19450</v>
      </c>
      <c r="M22" s="196"/>
      <c r="N22" s="196"/>
      <c r="O22" s="196">
        <f t="shared" si="8"/>
        <v>19450</v>
      </c>
      <c r="P22" s="198">
        <f>O22/W22*V22/1000</f>
        <v>0.1167</v>
      </c>
      <c r="Q22" s="198">
        <f>O22*X22/1000</f>
        <v>0.1167</v>
      </c>
      <c r="R22" s="195" t="s">
        <v>29</v>
      </c>
      <c r="S22" s="196"/>
      <c r="T22" s="196"/>
      <c r="U22" s="196">
        <v>19450</v>
      </c>
      <c r="V22" s="198">
        <v>30</v>
      </c>
      <c r="W22" s="196">
        <v>5000</v>
      </c>
      <c r="X22" s="198">
        <v>6.0000000000000001E-3</v>
      </c>
      <c r="Y22" s="196"/>
    </row>
    <row r="23" spans="1:25" s="197" customFormat="1" ht="25.2" customHeight="1" x14ac:dyDescent="0.3">
      <c r="A23" s="193">
        <v>5</v>
      </c>
      <c r="B23" s="193"/>
      <c r="C23" s="587" t="s">
        <v>203</v>
      </c>
      <c r="D23" s="195" t="s">
        <v>28</v>
      </c>
      <c r="E23" s="196" t="s">
        <v>122</v>
      </c>
      <c r="F23" s="196">
        <v>76</v>
      </c>
      <c r="G23" s="196">
        <v>38</v>
      </c>
      <c r="H23" s="196">
        <v>2920</v>
      </c>
      <c r="I23" s="196"/>
      <c r="J23" s="196"/>
      <c r="K23" s="196">
        <f t="shared" si="7"/>
        <v>2920</v>
      </c>
      <c r="L23" s="196">
        <v>2920</v>
      </c>
      <c r="M23" s="196"/>
      <c r="N23" s="196"/>
      <c r="O23" s="196">
        <f t="shared" si="8"/>
        <v>2920</v>
      </c>
      <c r="P23" s="198">
        <f t="shared" si="9"/>
        <v>3.2850000000000004E-2</v>
      </c>
      <c r="Q23" s="198">
        <f t="shared" si="10"/>
        <v>3.2119999999999996E-2</v>
      </c>
      <c r="R23" s="195" t="s">
        <v>29</v>
      </c>
      <c r="S23" s="196"/>
      <c r="T23" s="196"/>
      <c r="U23" s="196">
        <v>0</v>
      </c>
      <c r="V23" s="198">
        <v>18</v>
      </c>
      <c r="W23" s="196">
        <v>1600</v>
      </c>
      <c r="X23" s="198">
        <v>1.0999999999999999E-2</v>
      </c>
      <c r="Y23" s="196"/>
    </row>
    <row r="24" spans="1:25" s="197" customFormat="1" ht="17.25" customHeight="1" x14ac:dyDescent="0.3">
      <c r="A24" s="193">
        <v>8</v>
      </c>
      <c r="B24" s="193"/>
      <c r="C24" s="586" t="s">
        <v>204</v>
      </c>
      <c r="D24" s="195" t="s">
        <v>28</v>
      </c>
      <c r="E24" s="196">
        <v>0</v>
      </c>
      <c r="F24" s="196">
        <v>0</v>
      </c>
      <c r="G24" s="196">
        <v>0</v>
      </c>
      <c r="H24" s="196"/>
      <c r="I24" s="584">
        <v>20</v>
      </c>
      <c r="J24" s="196"/>
      <c r="K24" s="196">
        <f t="shared" si="7"/>
        <v>20</v>
      </c>
      <c r="L24" s="196"/>
      <c r="M24" s="584">
        <v>20</v>
      </c>
      <c r="N24" s="196"/>
      <c r="O24" s="196">
        <f t="shared" si="8"/>
        <v>20</v>
      </c>
      <c r="P24" s="198">
        <f t="shared" si="9"/>
        <v>2.8799999999999997E-3</v>
      </c>
      <c r="Q24" s="198">
        <f t="shared" si="10"/>
        <v>2.8799999999999997E-3</v>
      </c>
      <c r="R24" s="195" t="s">
        <v>29</v>
      </c>
      <c r="S24" s="196"/>
      <c r="T24" s="196"/>
      <c r="U24" s="196">
        <v>20</v>
      </c>
      <c r="V24" s="198">
        <f t="shared" ref="V24:V25" si="11">W24*X24</f>
        <v>2.88</v>
      </c>
      <c r="W24" s="196">
        <v>20</v>
      </c>
      <c r="X24" s="198">
        <v>0.14399999999999999</v>
      </c>
      <c r="Y24" s="196"/>
    </row>
    <row r="25" spans="1:25" s="197" customFormat="1" ht="17.25" customHeight="1" x14ac:dyDescent="0.3">
      <c r="A25" s="193">
        <v>9</v>
      </c>
      <c r="B25" s="193"/>
      <c r="C25" s="586" t="s">
        <v>205</v>
      </c>
      <c r="D25" s="195" t="s">
        <v>28</v>
      </c>
      <c r="E25" s="196">
        <v>0</v>
      </c>
      <c r="F25" s="196">
        <v>0</v>
      </c>
      <c r="G25" s="196">
        <v>0</v>
      </c>
      <c r="H25" s="196"/>
      <c r="I25" s="584">
        <v>20</v>
      </c>
      <c r="J25" s="196"/>
      <c r="K25" s="196">
        <f t="shared" si="7"/>
        <v>20</v>
      </c>
      <c r="L25" s="196"/>
      <c r="M25" s="584">
        <v>20</v>
      </c>
      <c r="N25" s="196"/>
      <c r="O25" s="196">
        <f t="shared" si="8"/>
        <v>20</v>
      </c>
      <c r="P25" s="198">
        <f t="shared" si="9"/>
        <v>8.5800000000000008E-3</v>
      </c>
      <c r="Q25" s="198">
        <f t="shared" si="10"/>
        <v>8.5800000000000008E-3</v>
      </c>
      <c r="R25" s="195" t="s">
        <v>29</v>
      </c>
      <c r="S25" s="196"/>
      <c r="T25" s="196"/>
      <c r="U25" s="196">
        <v>20</v>
      </c>
      <c r="V25" s="198">
        <f t="shared" si="11"/>
        <v>8.58</v>
      </c>
      <c r="W25" s="196">
        <v>20</v>
      </c>
      <c r="X25" s="198">
        <v>0.42899999999999999</v>
      </c>
      <c r="Y25" s="196"/>
    </row>
    <row r="29" spans="1:25" ht="15.6" x14ac:dyDescent="0.3">
      <c r="O29" s="199"/>
      <c r="P29" s="200"/>
      <c r="Q29" s="200"/>
      <c r="R29" s="200"/>
      <c r="S29" s="200"/>
      <c r="T29" s="200"/>
      <c r="U29" s="200"/>
      <c r="V29" s="200"/>
    </row>
    <row r="30" spans="1:25" x14ac:dyDescent="0.25">
      <c r="O30" s="200"/>
      <c r="P30" s="200"/>
      <c r="Q30" s="200"/>
      <c r="R30" s="200"/>
      <c r="S30" s="200"/>
      <c r="T30" s="200"/>
      <c r="U30" s="200"/>
      <c r="V30" s="200"/>
    </row>
    <row r="31" spans="1:25" ht="15.6" x14ac:dyDescent="0.3">
      <c r="O31" s="199"/>
      <c r="P31" s="200"/>
      <c r="Q31" s="200"/>
      <c r="R31" s="200"/>
      <c r="S31" s="200"/>
      <c r="T31" s="199"/>
      <c r="U31" s="200"/>
      <c r="V31" s="200"/>
    </row>
    <row r="32" spans="1:25" x14ac:dyDescent="0.25">
      <c r="O32" s="201"/>
      <c r="P32" s="201"/>
      <c r="Q32" s="201"/>
      <c r="R32" s="201"/>
      <c r="S32" s="201"/>
      <c r="T32" s="201"/>
      <c r="U32" s="201"/>
      <c r="V32" s="201"/>
    </row>
  </sheetData>
  <mergeCells count="13">
    <mergeCell ref="R1:R7"/>
    <mergeCell ref="A1:A7"/>
    <mergeCell ref="D1:D7"/>
    <mergeCell ref="E1:E7"/>
    <mergeCell ref="F1:F7"/>
    <mergeCell ref="G1:G7"/>
    <mergeCell ref="S1:S7"/>
    <mergeCell ref="X1:X7"/>
    <mergeCell ref="Y1:Y7"/>
    <mergeCell ref="T3:T7"/>
    <mergeCell ref="U3:U7"/>
    <mergeCell ref="V3:V7"/>
    <mergeCell ref="W3:W7"/>
  </mergeCells>
  <printOptions horizontalCentered="1"/>
  <pageMargins left="0.39370078740157483" right="0.39370078740157483" top="1.1811023622047245" bottom="0.59055118110236227" header="0.39370078740157483" footer="0.39370078740157483"/>
  <pageSetup paperSize="9" scale="75" firstPageNumber="44" pageOrder="overThenDown" orientation="landscape" useFirstPageNumber="1" r:id="rId1"/>
  <headerFooter>
    <oddFooter>&amp;L&amp;"Times New Roman,Regular"&amp;A&amp;CСписък № 1 изл. ОБВВПИ - 2022&amp;R&amp;P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Кл.БП-ВВС-ТР доп.</vt:lpstr>
      <vt:lpstr>АСП-ВВС-ТР доп.</vt:lpstr>
      <vt:lpstr>1.Кл.БП-КЛП-ТР изм.</vt:lpstr>
      <vt:lpstr>3.АСП-КЛП-ТР изм.</vt:lpstr>
      <vt:lpstr>АСП-ВВС-ТР изм.</vt:lpstr>
      <vt:lpstr>4.Инж.БП-КЛП-ТР изм.</vt:lpstr>
      <vt:lpstr>Кл.БП-Ком.-МО-ТР изм.</vt:lpstr>
      <vt:lpstr>'3.АСП-КЛП-ТР изм.'!Print_Area</vt:lpstr>
      <vt:lpstr>'4.Инж.БП-КЛП-ТР изм.'!Print_Area</vt:lpstr>
      <vt:lpstr>'АСП-ВВС-ТР доп.'!Print_Area</vt:lpstr>
      <vt:lpstr>'АСП-ВВС-ТР изм.'!Print_Area</vt:lpstr>
      <vt:lpstr>'Кл.БП-Ком.-МО-ТР изм.'!Print_Area</vt:lpstr>
      <vt:lpstr>'1.Кл.БП-КЛП-ТР изм.'!Print_Titles</vt:lpstr>
      <vt:lpstr>'3.АСП-КЛП-ТР изм.'!Print_Titles</vt:lpstr>
      <vt:lpstr>'4.Инж.БП-КЛП-ТР изм.'!Print_Titles</vt:lpstr>
      <vt:lpstr>'АСП-ВВС-ТР доп.'!Print_Titles</vt:lpstr>
      <vt:lpstr>'АСП-ВВС-ТР изм.'!Print_Titles</vt:lpstr>
      <vt:lpstr>'Кл.БП-ВВС-ТР доп.'!Print_Titles</vt:lpstr>
      <vt:lpstr>'Кл.БП-Ком.-МО-ТР изм.'!Print_Titles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2022-11-16T15:21:34Z</dcterms:modified>
</cp:coreProperties>
</file>